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<sst xmlns="http://schemas.openxmlformats.org/spreadsheetml/2006/main" count="47" uniqueCount="42">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</sst>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06.02.2013</v>
          </cell>
        </row>
        <row r="6">
          <cell r="G6" t="str">
            <v>Фактично надійшло на 06.02.2013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141666720</v>
          </cell>
          <cell r="D10">
            <v>84981520</v>
          </cell>
          <cell r="G10">
            <v>72661501.14</v>
          </cell>
          <cell r="H10">
            <v>10576474.030000001</v>
          </cell>
          <cell r="I10">
            <v>12.445616446964</v>
          </cell>
          <cell r="J10">
            <v>-74405045.97</v>
          </cell>
          <cell r="K10">
            <v>51.29045208359451</v>
          </cell>
          <cell r="L10">
            <v>-69005218.86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147515413.72</v>
          </cell>
          <cell r="H11">
            <v>21368779.099999994</v>
          </cell>
          <cell r="I11">
            <v>16.156437653530837</v>
          </cell>
          <cell r="J11">
            <v>-110892920.9</v>
          </cell>
          <cell r="K11">
            <v>57.166435268198825</v>
          </cell>
          <cell r="L11">
            <v>-110530086.28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10736400.88</v>
          </cell>
          <cell r="H12">
            <v>1219868.9100000001</v>
          </cell>
          <cell r="I12">
            <v>12.565534864144762</v>
          </cell>
          <cell r="J12">
            <v>-8488185.09</v>
          </cell>
          <cell r="K12">
            <v>57.546736780730846</v>
          </cell>
          <cell r="L12">
            <v>-7920436.119999999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20665641.98</v>
          </cell>
          <cell r="H13">
            <v>1768781.6799999997</v>
          </cell>
          <cell r="I13">
            <v>8.346386557119994</v>
          </cell>
          <cell r="J13">
            <v>-19423403.32</v>
          </cell>
          <cell r="K13">
            <v>48.41654123817855</v>
          </cell>
          <cell r="L13">
            <v>-22017378.02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11963773.46</v>
          </cell>
          <cell r="H14">
            <v>1676307.6000000015</v>
          </cell>
          <cell r="I14">
            <v>12.53543714549582</v>
          </cell>
          <cell r="J14">
            <v>-11696242.399999999</v>
          </cell>
          <cell r="K14">
            <v>46.104416920687655</v>
          </cell>
          <cell r="L14">
            <v>-13985526.54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2062342.69</v>
          </cell>
          <cell r="H15">
            <v>242546.78000000003</v>
          </cell>
          <cell r="I15">
            <v>13.02873181029528</v>
          </cell>
          <cell r="J15">
            <v>-1619083.22</v>
          </cell>
          <cell r="K15">
            <v>56.02144569444049</v>
          </cell>
          <cell r="L15">
            <v>-1619002.31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1981687.39</v>
          </cell>
          <cell r="H16">
            <v>108676.09999999986</v>
          </cell>
          <cell r="I16">
            <v>6.911659487432568</v>
          </cell>
          <cell r="J16">
            <v>-1463682.9000000001</v>
          </cell>
          <cell r="K16">
            <v>69.16292987161657</v>
          </cell>
          <cell r="L16">
            <v>-883557.6100000001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6969495</v>
          </cell>
          <cell r="H17">
            <v>471651.3499999996</v>
          </cell>
          <cell r="I17">
            <v>7.839584427586475</v>
          </cell>
          <cell r="J17">
            <v>-5544628.65</v>
          </cell>
          <cell r="K17">
            <v>58.39798285287527</v>
          </cell>
          <cell r="L17">
            <v>-4964984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644109.34</v>
          </cell>
          <cell r="H18">
            <v>11009.849999999977</v>
          </cell>
          <cell r="I18">
            <v>1.9383777616977633</v>
          </cell>
          <cell r="J18">
            <v>-556983.15</v>
          </cell>
          <cell r="K18">
            <v>54.17254052999338</v>
          </cell>
          <cell r="L18">
            <v>-544886.66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1255836.9</v>
          </cell>
          <cell r="H19">
            <v>166582.58999999985</v>
          </cell>
          <cell r="I19">
            <v>12.872496420283785</v>
          </cell>
          <cell r="J19">
            <v>-1127514.4100000001</v>
          </cell>
          <cell r="K19">
            <v>52.927038861752294</v>
          </cell>
          <cell r="L19">
            <v>-1116933.1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3018378.55</v>
          </cell>
          <cell r="H20">
            <v>311268.95999999996</v>
          </cell>
          <cell r="I20">
            <v>12.752189555845245</v>
          </cell>
          <cell r="J20">
            <v>-2129637.04</v>
          </cell>
          <cell r="K20">
            <v>61.6656451638276</v>
          </cell>
          <cell r="L20">
            <v>-1876370.4500000002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1879501.75</v>
          </cell>
          <cell r="H21">
            <v>250379.20999999996</v>
          </cell>
          <cell r="I21">
            <v>13.697815006151945</v>
          </cell>
          <cell r="J21">
            <v>-1577497.79</v>
          </cell>
          <cell r="K21">
            <v>55.19817580404387</v>
          </cell>
          <cell r="L21">
            <v>-1525505.25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2973486.4</v>
          </cell>
          <cell r="H22">
            <v>254339.91999999993</v>
          </cell>
          <cell r="I22">
            <v>6.162196605484825</v>
          </cell>
          <cell r="J22">
            <v>-3873083.08</v>
          </cell>
          <cell r="K22">
            <v>44.068644545444705</v>
          </cell>
          <cell r="L22">
            <v>-3773910.6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1692456.78</v>
          </cell>
          <cell r="H23">
            <v>167614.72999999998</v>
          </cell>
          <cell r="I23">
            <v>10.791122570842708</v>
          </cell>
          <cell r="J23">
            <v>-1385650.27</v>
          </cell>
          <cell r="K23">
            <v>54.64775370201571</v>
          </cell>
          <cell r="L23">
            <v>-1404572.22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1327905.69</v>
          </cell>
          <cell r="H24">
            <v>177679.52000000002</v>
          </cell>
          <cell r="I24">
            <v>10.480650736443483</v>
          </cell>
          <cell r="J24">
            <v>-1517630.48</v>
          </cell>
          <cell r="K24">
            <v>46.523951201037335</v>
          </cell>
          <cell r="L24">
            <v>-1526335.31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2045833.5</v>
          </cell>
          <cell r="H25">
            <v>189374.92999999993</v>
          </cell>
          <cell r="I25">
            <v>9.571423950428215</v>
          </cell>
          <cell r="J25">
            <v>-1789170.07</v>
          </cell>
          <cell r="K25">
            <v>57.44917538560211</v>
          </cell>
          <cell r="L25">
            <v>-1515285.5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1456864.34</v>
          </cell>
          <cell r="H26">
            <v>102047.66000000015</v>
          </cell>
          <cell r="I26">
            <v>7.717704767767778</v>
          </cell>
          <cell r="J26">
            <v>-1220206.3399999999</v>
          </cell>
          <cell r="K26">
            <v>58.535666085005566</v>
          </cell>
          <cell r="L26">
            <v>-1031984.6599999999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1120936.29</v>
          </cell>
          <cell r="H27">
            <v>131192.31000000006</v>
          </cell>
          <cell r="I27">
            <v>13.422485208311386</v>
          </cell>
          <cell r="J27">
            <v>-846214.69</v>
          </cell>
          <cell r="K27">
            <v>60.980171341716186</v>
          </cell>
          <cell r="L27">
            <v>-717261.71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2362835.28</v>
          </cell>
          <cell r="H28">
            <v>294932.48999999976</v>
          </cell>
          <cell r="I28">
            <v>15.357939607090417</v>
          </cell>
          <cell r="J28">
            <v>-1625458.5100000002</v>
          </cell>
          <cell r="K28">
            <v>63.75186250438441</v>
          </cell>
          <cell r="L28">
            <v>-1343464.7200000002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4853871.99</v>
          </cell>
          <cell r="H29">
            <v>694540.9900000002</v>
          </cell>
          <cell r="I29">
            <v>14.852094909229017</v>
          </cell>
          <cell r="J29">
            <v>-3981843.01</v>
          </cell>
          <cell r="K29">
            <v>47.350150624079546</v>
          </cell>
          <cell r="L29">
            <v>-5397145.01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1648249.2</v>
          </cell>
          <cell r="H30">
            <v>184977.08999999985</v>
          </cell>
          <cell r="I30">
            <v>12.316951756182034</v>
          </cell>
          <cell r="J30">
            <v>-1316831.9100000001</v>
          </cell>
          <cell r="K30">
            <v>60.38250637437355</v>
          </cell>
          <cell r="L30">
            <v>-1081430.8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1855971.91</v>
          </cell>
          <cell r="H31">
            <v>184632.52000000002</v>
          </cell>
          <cell r="I31">
            <v>11.632263450192</v>
          </cell>
          <cell r="J31">
            <v>-1402612.48</v>
          </cell>
          <cell r="K31">
            <v>58.781410920902644</v>
          </cell>
          <cell r="L31">
            <v>-1301441.09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607029.31</v>
          </cell>
          <cell r="H32">
            <v>92719.74000000005</v>
          </cell>
          <cell r="I32">
            <v>16.026587754975058</v>
          </cell>
          <cell r="J32">
            <v>-485817.25999999995</v>
          </cell>
          <cell r="K32">
            <v>56.10423515689481</v>
          </cell>
          <cell r="L32">
            <v>-474937.68999999994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1373318.21</v>
          </cell>
          <cell r="H33">
            <v>106952.35999999987</v>
          </cell>
          <cell r="I33">
            <v>4.663354646072485</v>
          </cell>
          <cell r="J33">
            <v>-2186511.64</v>
          </cell>
          <cell r="K33">
            <v>38.778733451910966</v>
          </cell>
          <cell r="L33">
            <v>-2168102.79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1181997.97</v>
          </cell>
          <cell r="H34">
            <v>118060.41999999993</v>
          </cell>
          <cell r="I34">
            <v>10.19304378607289</v>
          </cell>
          <cell r="J34">
            <v>-1040184.5800000001</v>
          </cell>
          <cell r="K34">
            <v>54.227304090911176</v>
          </cell>
          <cell r="L34">
            <v>-997712.03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2782125.41</v>
          </cell>
          <cell r="H35">
            <v>238457.0700000003</v>
          </cell>
          <cell r="I35">
            <v>8.255328761446604</v>
          </cell>
          <cell r="J35">
            <v>-2650065.9299999997</v>
          </cell>
          <cell r="K35">
            <v>51.7019221209395</v>
          </cell>
          <cell r="L35">
            <v>-2598961.59</v>
          </cell>
        </row>
        <row r="36">
          <cell r="B36">
            <v>4036543380</v>
          </cell>
          <cell r="C36">
            <v>569959396</v>
          </cell>
          <cell r="D36">
            <v>305355953</v>
          </cell>
          <cell r="G36">
            <v>308636965.0799999</v>
          </cell>
          <cell r="H36">
            <v>41109847.91000003</v>
          </cell>
          <cell r="I36">
            <v>13.46292662910686</v>
          </cell>
          <cell r="J36">
            <v>-264246105.08999997</v>
          </cell>
          <cell r="K36">
            <v>54.150693408342356</v>
          </cell>
          <cell r="L36">
            <v>-261322430.92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32" sqref="H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141666720</v>
      </c>
      <c r="D10" s="33">
        <f>'[5]вспомогат'!D10</f>
        <v>84981520</v>
      </c>
      <c r="E10" s="33">
        <f>'[5]вспомогат'!G10</f>
        <v>72661501.14</v>
      </c>
      <c r="F10" s="33">
        <f>'[5]вспомогат'!H10</f>
        <v>10576474.030000001</v>
      </c>
      <c r="G10" s="34">
        <f>'[5]вспомогат'!I10</f>
        <v>12.445616446964</v>
      </c>
      <c r="H10" s="35">
        <f>'[5]вспомогат'!J10</f>
        <v>-74405045.97</v>
      </c>
      <c r="I10" s="36">
        <f>'[5]вспомогат'!K10</f>
        <v>51.29045208359451</v>
      </c>
      <c r="J10" s="37">
        <f>'[5]вспомогат'!L10</f>
        <v>-69005218.86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147515413.72</v>
      </c>
      <c r="F12" s="38">
        <f>'[5]вспомогат'!H11</f>
        <v>21368779.099999994</v>
      </c>
      <c r="G12" s="39">
        <f>'[5]вспомогат'!I11</f>
        <v>16.156437653530837</v>
      </c>
      <c r="H12" s="35">
        <f>'[5]вспомогат'!J11</f>
        <v>-110892920.9</v>
      </c>
      <c r="I12" s="36">
        <f>'[5]вспомогат'!K11</f>
        <v>57.166435268198825</v>
      </c>
      <c r="J12" s="37">
        <f>'[5]вспомогат'!L11</f>
        <v>-110530086.28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10736400.88</v>
      </c>
      <c r="F13" s="38">
        <f>'[5]вспомогат'!H12</f>
        <v>1219868.9100000001</v>
      </c>
      <c r="G13" s="39">
        <f>'[5]вспомогат'!I12</f>
        <v>12.565534864144762</v>
      </c>
      <c r="H13" s="35">
        <f>'[5]вспомогат'!J12</f>
        <v>-8488185.09</v>
      </c>
      <c r="I13" s="36">
        <f>'[5]вспомогат'!K12</f>
        <v>57.546736780730846</v>
      </c>
      <c r="J13" s="37">
        <f>'[5]вспомогат'!L12</f>
        <v>-7920436.119999999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20665641.98</v>
      </c>
      <c r="F14" s="38">
        <f>'[5]вспомогат'!H13</f>
        <v>1768781.6799999997</v>
      </c>
      <c r="G14" s="39">
        <f>'[5]вспомогат'!I13</f>
        <v>8.346386557119994</v>
      </c>
      <c r="H14" s="35">
        <f>'[5]вспомогат'!J13</f>
        <v>-19423403.32</v>
      </c>
      <c r="I14" s="36">
        <f>'[5]вспомогат'!K13</f>
        <v>48.41654123817855</v>
      </c>
      <c r="J14" s="37">
        <f>'[5]вспомогат'!L13</f>
        <v>-22017378.02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11963773.46</v>
      </c>
      <c r="F15" s="38">
        <f>'[5]вспомогат'!H14</f>
        <v>1676307.6000000015</v>
      </c>
      <c r="G15" s="39">
        <f>'[5]вспомогат'!I14</f>
        <v>12.53543714549582</v>
      </c>
      <c r="H15" s="35">
        <f>'[5]вспомогат'!J14</f>
        <v>-11696242.399999999</v>
      </c>
      <c r="I15" s="36">
        <f>'[5]вспомогат'!K14</f>
        <v>46.104416920687655</v>
      </c>
      <c r="J15" s="37">
        <f>'[5]вспомогат'!L14</f>
        <v>-13985526.54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2062342.69</v>
      </c>
      <c r="F16" s="38">
        <f>'[5]вспомогат'!H15</f>
        <v>242546.78000000003</v>
      </c>
      <c r="G16" s="39">
        <f>'[5]вспомогат'!I15</f>
        <v>13.02873181029528</v>
      </c>
      <c r="H16" s="35">
        <f>'[5]вспомогат'!J15</f>
        <v>-1619083.22</v>
      </c>
      <c r="I16" s="36">
        <f>'[5]вспомогат'!K15</f>
        <v>56.02144569444049</v>
      </c>
      <c r="J16" s="37">
        <f>'[5]вспомогат'!L15</f>
        <v>-1619002.31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192943572.73</v>
      </c>
      <c r="F17" s="42">
        <f>SUM(F12:F16)</f>
        <v>26276284.069999997</v>
      </c>
      <c r="G17" s="43">
        <f>F17/D17*100</f>
        <v>14.729179209330217</v>
      </c>
      <c r="H17" s="42">
        <f>SUM(H12:H16)</f>
        <v>-152119834.93</v>
      </c>
      <c r="I17" s="44">
        <f>E17/C17*100</f>
        <v>55.282156584327616</v>
      </c>
      <c r="J17" s="42">
        <f>SUM(J12:J16)</f>
        <v>-156072429.27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1981687.39</v>
      </c>
      <c r="F18" s="46">
        <f>'[5]вспомогат'!H16</f>
        <v>108676.09999999986</v>
      </c>
      <c r="G18" s="47">
        <f>'[5]вспомогат'!I16</f>
        <v>6.911659487432568</v>
      </c>
      <c r="H18" s="48">
        <f>'[5]вспомогат'!J16</f>
        <v>-1463682.9000000001</v>
      </c>
      <c r="I18" s="49">
        <f>'[5]вспомогат'!K16</f>
        <v>69.16292987161657</v>
      </c>
      <c r="J18" s="50">
        <f>'[5]вспомогат'!L16</f>
        <v>-883557.6100000001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6969495</v>
      </c>
      <c r="F19" s="38">
        <f>'[5]вспомогат'!H17</f>
        <v>471651.3499999996</v>
      </c>
      <c r="G19" s="39">
        <f>'[5]вспомогат'!I17</f>
        <v>7.839584427586475</v>
      </c>
      <c r="H19" s="35">
        <f>'[5]вспомогат'!J17</f>
        <v>-5544628.65</v>
      </c>
      <c r="I19" s="36">
        <f>'[5]вспомогат'!K17</f>
        <v>58.39798285287527</v>
      </c>
      <c r="J19" s="37">
        <f>'[5]вспомогат'!L17</f>
        <v>-4964984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644109.34</v>
      </c>
      <c r="F20" s="38">
        <f>'[5]вспомогат'!H18</f>
        <v>11009.849999999977</v>
      </c>
      <c r="G20" s="39">
        <f>'[5]вспомогат'!I18</f>
        <v>1.9383777616977633</v>
      </c>
      <c r="H20" s="35">
        <f>'[5]вспомогат'!J18</f>
        <v>-556983.15</v>
      </c>
      <c r="I20" s="36">
        <f>'[5]вспомогат'!K18</f>
        <v>54.17254052999338</v>
      </c>
      <c r="J20" s="37">
        <f>'[5]вспомогат'!L18</f>
        <v>-544886.66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1255836.9</v>
      </c>
      <c r="F21" s="38">
        <f>'[5]вспомогат'!H19</f>
        <v>166582.58999999985</v>
      </c>
      <c r="G21" s="39">
        <f>'[5]вспомогат'!I19</f>
        <v>12.872496420283785</v>
      </c>
      <c r="H21" s="35">
        <f>'[5]вспомогат'!J19</f>
        <v>-1127514.4100000001</v>
      </c>
      <c r="I21" s="36">
        <f>'[5]вспомогат'!K19</f>
        <v>52.927038861752294</v>
      </c>
      <c r="J21" s="37">
        <f>'[5]вспомогат'!L19</f>
        <v>-1116933.1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3018378.55</v>
      </c>
      <c r="F22" s="38">
        <f>'[5]вспомогат'!H20</f>
        <v>311268.95999999996</v>
      </c>
      <c r="G22" s="39">
        <f>'[5]вспомогат'!I20</f>
        <v>12.752189555845245</v>
      </c>
      <c r="H22" s="35">
        <f>'[5]вспомогат'!J20</f>
        <v>-2129637.04</v>
      </c>
      <c r="I22" s="36">
        <f>'[5]вспомогат'!K20</f>
        <v>61.6656451638276</v>
      </c>
      <c r="J22" s="37">
        <f>'[5]вспомогат'!L20</f>
        <v>-1876370.4500000002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1879501.75</v>
      </c>
      <c r="F23" s="38">
        <f>'[5]вспомогат'!H21</f>
        <v>250379.20999999996</v>
      </c>
      <c r="G23" s="39">
        <f>'[5]вспомогат'!I21</f>
        <v>13.697815006151945</v>
      </c>
      <c r="H23" s="35">
        <f>'[5]вспомогат'!J21</f>
        <v>-1577497.79</v>
      </c>
      <c r="I23" s="36">
        <f>'[5]вспомогат'!K21</f>
        <v>55.19817580404387</v>
      </c>
      <c r="J23" s="37">
        <f>'[5]вспомогат'!L21</f>
        <v>-1525505.25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2973486.4</v>
      </c>
      <c r="F24" s="38">
        <f>'[5]вспомогат'!H22</f>
        <v>254339.91999999993</v>
      </c>
      <c r="G24" s="39">
        <f>'[5]вспомогат'!I22</f>
        <v>6.162196605484825</v>
      </c>
      <c r="H24" s="35">
        <f>'[5]вспомогат'!J22</f>
        <v>-3873083.08</v>
      </c>
      <c r="I24" s="36">
        <f>'[5]вспомогат'!K22</f>
        <v>44.068644545444705</v>
      </c>
      <c r="J24" s="37">
        <f>'[5]вспомогат'!L22</f>
        <v>-3773910.6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1692456.78</v>
      </c>
      <c r="F25" s="38">
        <f>'[5]вспомогат'!H23</f>
        <v>167614.72999999998</v>
      </c>
      <c r="G25" s="39">
        <f>'[5]вспомогат'!I23</f>
        <v>10.791122570842708</v>
      </c>
      <c r="H25" s="35">
        <f>'[5]вспомогат'!J23</f>
        <v>-1385650.27</v>
      </c>
      <c r="I25" s="36">
        <f>'[5]вспомогат'!K23</f>
        <v>54.64775370201571</v>
      </c>
      <c r="J25" s="37">
        <f>'[5]вспомогат'!L23</f>
        <v>-1404572.22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1327905.69</v>
      </c>
      <c r="F26" s="38">
        <f>'[5]вспомогат'!H24</f>
        <v>177679.52000000002</v>
      </c>
      <c r="G26" s="39">
        <f>'[5]вспомогат'!I24</f>
        <v>10.480650736443483</v>
      </c>
      <c r="H26" s="35">
        <f>'[5]вспомогат'!J24</f>
        <v>-1517630.48</v>
      </c>
      <c r="I26" s="36">
        <f>'[5]вспомогат'!K24</f>
        <v>46.523951201037335</v>
      </c>
      <c r="J26" s="37">
        <f>'[5]вспомогат'!L24</f>
        <v>-1526335.31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2045833.5</v>
      </c>
      <c r="F27" s="38">
        <f>'[5]вспомогат'!H25</f>
        <v>189374.92999999993</v>
      </c>
      <c r="G27" s="39">
        <f>'[5]вспомогат'!I25</f>
        <v>9.571423950428215</v>
      </c>
      <c r="H27" s="35">
        <f>'[5]вспомогат'!J25</f>
        <v>-1789170.07</v>
      </c>
      <c r="I27" s="36">
        <f>'[5]вспомогат'!K25</f>
        <v>57.44917538560211</v>
      </c>
      <c r="J27" s="37">
        <f>'[5]вспомогат'!L25</f>
        <v>-1515285.5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1456864.34</v>
      </c>
      <c r="F28" s="38">
        <f>'[5]вспомогат'!H26</f>
        <v>102047.66000000015</v>
      </c>
      <c r="G28" s="39">
        <f>'[5]вспомогат'!I26</f>
        <v>7.717704767767778</v>
      </c>
      <c r="H28" s="35">
        <f>'[5]вспомогат'!J26</f>
        <v>-1220206.3399999999</v>
      </c>
      <c r="I28" s="36">
        <f>'[5]вспомогат'!K26</f>
        <v>58.535666085005566</v>
      </c>
      <c r="J28" s="37">
        <f>'[5]вспомогат'!L26</f>
        <v>-1031984.6599999999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1120936.29</v>
      </c>
      <c r="F29" s="38">
        <f>'[5]вспомогат'!H27</f>
        <v>131192.31000000006</v>
      </c>
      <c r="G29" s="39">
        <f>'[5]вспомогат'!I27</f>
        <v>13.422485208311386</v>
      </c>
      <c r="H29" s="35">
        <f>'[5]вспомогат'!J27</f>
        <v>-846214.69</v>
      </c>
      <c r="I29" s="36">
        <f>'[5]вспомогат'!K27</f>
        <v>60.980171341716186</v>
      </c>
      <c r="J29" s="37">
        <f>'[5]вспомогат'!L27</f>
        <v>-717261.71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2362835.28</v>
      </c>
      <c r="F30" s="38">
        <f>'[5]вспомогат'!H28</f>
        <v>294932.48999999976</v>
      </c>
      <c r="G30" s="39">
        <f>'[5]вспомогат'!I28</f>
        <v>15.357939607090417</v>
      </c>
      <c r="H30" s="35">
        <f>'[5]вспомогат'!J28</f>
        <v>-1625458.5100000002</v>
      </c>
      <c r="I30" s="36">
        <f>'[5]вспомогат'!K28</f>
        <v>63.75186250438441</v>
      </c>
      <c r="J30" s="37">
        <f>'[5]вспомогат'!L28</f>
        <v>-1343464.7200000002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4853871.99</v>
      </c>
      <c r="F31" s="38">
        <f>'[5]вспомогат'!H29</f>
        <v>694540.9900000002</v>
      </c>
      <c r="G31" s="39">
        <f>'[5]вспомогат'!I29</f>
        <v>14.852094909229017</v>
      </c>
      <c r="H31" s="35">
        <f>'[5]вспомогат'!J29</f>
        <v>-3981843.01</v>
      </c>
      <c r="I31" s="36">
        <f>'[5]вспомогат'!K29</f>
        <v>47.350150624079546</v>
      </c>
      <c r="J31" s="37">
        <f>'[5]вспомогат'!L29</f>
        <v>-5397145.01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1648249.2</v>
      </c>
      <c r="F32" s="38">
        <f>'[5]вспомогат'!H30</f>
        <v>184977.08999999985</v>
      </c>
      <c r="G32" s="39">
        <f>'[5]вспомогат'!I30</f>
        <v>12.316951756182034</v>
      </c>
      <c r="H32" s="35">
        <f>'[5]вспомогат'!J30</f>
        <v>-1316831.9100000001</v>
      </c>
      <c r="I32" s="36">
        <f>'[5]вспомогат'!K30</f>
        <v>60.38250637437355</v>
      </c>
      <c r="J32" s="37">
        <f>'[5]вспомогат'!L30</f>
        <v>-1081430.8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1855971.91</v>
      </c>
      <c r="F33" s="38">
        <f>'[5]вспомогат'!H31</f>
        <v>184632.52000000002</v>
      </c>
      <c r="G33" s="39">
        <f>'[5]вспомогат'!I31</f>
        <v>11.632263450192</v>
      </c>
      <c r="H33" s="35">
        <f>'[5]вспомогат'!J31</f>
        <v>-1402612.48</v>
      </c>
      <c r="I33" s="36">
        <f>'[5]вспомогат'!K31</f>
        <v>58.781410920902644</v>
      </c>
      <c r="J33" s="37">
        <f>'[5]вспомогат'!L31</f>
        <v>-1301441.09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607029.31</v>
      </c>
      <c r="F34" s="38">
        <f>'[5]вспомогат'!H32</f>
        <v>92719.74000000005</v>
      </c>
      <c r="G34" s="39">
        <f>'[5]вспомогат'!I32</f>
        <v>16.026587754975058</v>
      </c>
      <c r="H34" s="35">
        <f>'[5]вспомогат'!J32</f>
        <v>-485817.25999999995</v>
      </c>
      <c r="I34" s="36">
        <f>'[5]вспомогат'!K32</f>
        <v>56.10423515689481</v>
      </c>
      <c r="J34" s="37">
        <f>'[5]вспомогат'!L32</f>
        <v>-474937.68999999994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1373318.21</v>
      </c>
      <c r="F35" s="38">
        <f>'[5]вспомогат'!H33</f>
        <v>106952.35999999987</v>
      </c>
      <c r="G35" s="39">
        <f>'[5]вспомогат'!I33</f>
        <v>4.663354646072485</v>
      </c>
      <c r="H35" s="35">
        <f>'[5]вспомогат'!J33</f>
        <v>-2186511.64</v>
      </c>
      <c r="I35" s="36">
        <f>'[5]вспомогат'!K33</f>
        <v>38.778733451910966</v>
      </c>
      <c r="J35" s="37">
        <f>'[5]вспомогат'!L33</f>
        <v>-2168102.79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1181997.97</v>
      </c>
      <c r="F36" s="38">
        <f>'[5]вспомогат'!H34</f>
        <v>118060.41999999993</v>
      </c>
      <c r="G36" s="39">
        <f>'[5]вспомогат'!I34</f>
        <v>10.19304378607289</v>
      </c>
      <c r="H36" s="35">
        <f>'[5]вспомогат'!J34</f>
        <v>-1040184.5800000001</v>
      </c>
      <c r="I36" s="36">
        <f>'[5]вспомогат'!K34</f>
        <v>54.227304090911176</v>
      </c>
      <c r="J36" s="37">
        <f>'[5]вспомогат'!L34</f>
        <v>-997712.03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2782125.41</v>
      </c>
      <c r="F37" s="38">
        <f>'[5]вспомогат'!H35</f>
        <v>238457.0700000003</v>
      </c>
      <c r="G37" s="39">
        <f>'[5]вспомогат'!I35</f>
        <v>8.255328761446604</v>
      </c>
      <c r="H37" s="35">
        <f>'[5]вспомогат'!J35</f>
        <v>-2650065.9299999997</v>
      </c>
      <c r="I37" s="36">
        <f>'[5]вспомогат'!K35</f>
        <v>51.7019221209395</v>
      </c>
      <c r="J37" s="37">
        <f>'[5]вспомогат'!L35</f>
        <v>-2598961.59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43031891.21000001</v>
      </c>
      <c r="F38" s="42">
        <f>SUM(F18:F37)</f>
        <v>4257089.81</v>
      </c>
      <c r="G38" s="43">
        <f>F38/D38*100</f>
        <v>10.141164340235292</v>
      </c>
      <c r="H38" s="42">
        <f>SUM(H18:H37)</f>
        <v>-37721224.190000005</v>
      </c>
      <c r="I38" s="44">
        <f>E38/C38*100</f>
        <v>54.28064654932422</v>
      </c>
      <c r="J38" s="42">
        <f>SUM(J18:J37)</f>
        <v>-36244782.78999999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569959396</v>
      </c>
      <c r="D39" s="53">
        <f>'[5]вспомогат'!D36</f>
        <v>305355953</v>
      </c>
      <c r="E39" s="53">
        <f>'[5]вспомогат'!G36</f>
        <v>308636965.0799999</v>
      </c>
      <c r="F39" s="53">
        <f>'[5]вспомогат'!H36</f>
        <v>41109847.91000003</v>
      </c>
      <c r="G39" s="54">
        <f>'[5]вспомогат'!I36</f>
        <v>13.46292662910686</v>
      </c>
      <c r="H39" s="53">
        <f>'[5]вспомогат'!J36</f>
        <v>-264246105.08999997</v>
      </c>
      <c r="I39" s="54">
        <f>'[5]вспомогат'!K36</f>
        <v>54.150693408342356</v>
      </c>
      <c r="J39" s="53">
        <f>'[5]вспомогат'!L36</f>
        <v>-261322430.92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2013-02-07T05:35:28Z</dcterms:created>
  <dcterms:modified xsi:type="dcterms:W3CDTF">2013-02-07T05:35:48Z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