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<sst xmlns="http://schemas.openxmlformats.org/spreadsheetml/2006/main" count="47" uniqueCount="42">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</sst>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15.07.2013</v>
          </cell>
        </row>
        <row r="6">
          <cell r="G6" t="str">
            <v>Фактично надійшло на 15.07.2013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452358879.78</v>
          </cell>
          <cell r="H10">
            <v>35877938.50999999</v>
          </cell>
          <cell r="I10">
            <v>48.660253239361374</v>
          </cell>
          <cell r="J10">
            <v>-37853569.49000001</v>
          </cell>
          <cell r="K10">
            <v>92.85044159570836</v>
          </cell>
          <cell r="L10">
            <v>-34831996.22000003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889665639.81</v>
          </cell>
          <cell r="H11">
            <v>62206574.859999895</v>
          </cell>
          <cell r="I11">
            <v>35.23228185338457</v>
          </cell>
          <cell r="J11">
            <v>-114354725.1400001</v>
          </cell>
          <cell r="K11">
            <v>90.65519836086789</v>
          </cell>
          <cell r="L11">
            <v>-91707360.19000006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66051033.49</v>
          </cell>
          <cell r="H12">
            <v>4400522.710000001</v>
          </cell>
          <cell r="I12">
            <v>34.19837199336818</v>
          </cell>
          <cell r="J12">
            <v>-8467115.29</v>
          </cell>
          <cell r="K12">
            <v>89.77787871797783</v>
          </cell>
          <cell r="L12">
            <v>-7520579.509999998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138340297.72</v>
          </cell>
          <cell r="H13">
            <v>9470115.959999993</v>
          </cell>
          <cell r="I13">
            <v>31.80989524192605</v>
          </cell>
          <cell r="J13">
            <v>-20300859.040000007</v>
          </cell>
          <cell r="K13">
            <v>87.30444552787664</v>
          </cell>
          <cell r="L13">
            <v>-20117037.28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73220705.3</v>
          </cell>
          <cell r="H14">
            <v>4016925.5600000024</v>
          </cell>
          <cell r="I14">
            <v>29.747842630477866</v>
          </cell>
          <cell r="J14">
            <v>-9486324.439999998</v>
          </cell>
          <cell r="K14">
            <v>89.16430916896668</v>
          </cell>
          <cell r="L14">
            <v>-8898144.700000003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12796619.01</v>
          </cell>
          <cell r="H15">
            <v>1060621.379999999</v>
          </cell>
          <cell r="I15">
            <v>45.24381642625415</v>
          </cell>
          <cell r="J15">
            <v>-1283613.620000001</v>
          </cell>
          <cell r="K15">
            <v>91.27988965054817</v>
          </cell>
          <cell r="L15">
            <v>-1222480.9900000002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11595799.97</v>
          </cell>
          <cell r="H16">
            <v>761003.0500000007</v>
          </cell>
          <cell r="I16">
            <v>35.13844074602169</v>
          </cell>
          <cell r="J16">
            <v>-1404724.9499999993</v>
          </cell>
          <cell r="K16">
            <v>92.69357227413566</v>
          </cell>
          <cell r="L16">
            <v>-914021.0299999993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45100401</v>
          </cell>
          <cell r="H17">
            <v>4119367.2299999967</v>
          </cell>
          <cell r="I17">
            <v>49.07052147820251</v>
          </cell>
          <cell r="J17">
            <v>-4275422.770000003</v>
          </cell>
          <cell r="K17">
            <v>96.02132880883151</v>
          </cell>
          <cell r="L17">
            <v>-1868748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3976296.96</v>
          </cell>
          <cell r="H18">
            <v>349785.3300000001</v>
          </cell>
          <cell r="I18">
            <v>27.425130878558345</v>
          </cell>
          <cell r="J18">
            <v>-925633.6699999999</v>
          </cell>
          <cell r="K18">
            <v>84.47563709971078</v>
          </cell>
          <cell r="L18">
            <v>-730737.04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8295602.7</v>
          </cell>
          <cell r="H19">
            <v>774164.8600000003</v>
          </cell>
          <cell r="I19">
            <v>34.635149427344324</v>
          </cell>
          <cell r="J19">
            <v>-1461035.1399999997</v>
          </cell>
          <cell r="K19">
            <v>88.28186911543524</v>
          </cell>
          <cell r="L19">
            <v>-1101120.2999999998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19499823.06</v>
          </cell>
          <cell r="H20">
            <v>1455380.8200000003</v>
          </cell>
          <cell r="I20">
            <v>38.03207970065218</v>
          </cell>
          <cell r="J20">
            <v>-2371338.1799999997</v>
          </cell>
          <cell r="K20">
            <v>93.29036703633908</v>
          </cell>
          <cell r="L20">
            <v>-1402466.9400000013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13770968.47</v>
          </cell>
          <cell r="H21">
            <v>810856.3399999999</v>
          </cell>
          <cell r="I21">
            <v>26.050496155505638</v>
          </cell>
          <cell r="J21">
            <v>-2301776.66</v>
          </cell>
          <cell r="K21">
            <v>88.96150892656593</v>
          </cell>
          <cell r="L21">
            <v>-1708724.5299999993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19672817.71</v>
          </cell>
          <cell r="H22">
            <v>1420035.3900000006</v>
          </cell>
          <cell r="I22">
            <v>41.14774395730015</v>
          </cell>
          <cell r="J22">
            <v>-2031029.6099999994</v>
          </cell>
          <cell r="K22">
            <v>92.8025566154854</v>
          </cell>
          <cell r="L22">
            <v>-1525755.289999999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11089668.8</v>
          </cell>
          <cell r="H23">
            <v>775736.7100000009</v>
          </cell>
          <cell r="I23">
            <v>37.73858956689518</v>
          </cell>
          <cell r="J23">
            <v>-1279816.289999999</v>
          </cell>
          <cell r="K23">
            <v>95.06870826742693</v>
          </cell>
          <cell r="L23">
            <v>-575230.1999999993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11071875.91</v>
          </cell>
          <cell r="H24">
            <v>984041.120000001</v>
          </cell>
          <cell r="I24">
            <v>63.23935997244325</v>
          </cell>
          <cell r="J24">
            <v>-572016.879999999</v>
          </cell>
          <cell r="K24">
            <v>110.85120411868101</v>
          </cell>
          <cell r="L24">
            <v>1083823.9100000001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15772424.16</v>
          </cell>
          <cell r="H25">
            <v>1381329.9499999993</v>
          </cell>
          <cell r="I25">
            <v>47.35674492433642</v>
          </cell>
          <cell r="J25">
            <v>-1535530.0500000007</v>
          </cell>
          <cell r="K25">
            <v>99.08839594386792</v>
          </cell>
          <cell r="L25">
            <v>-145104.83999999985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9531088.05</v>
          </cell>
          <cell r="H26">
            <v>834719.9100000001</v>
          </cell>
          <cell r="I26">
            <v>41.21383679472919</v>
          </cell>
          <cell r="J26">
            <v>-1190619.0899999999</v>
          </cell>
          <cell r="K26">
            <v>93.74643069000219</v>
          </cell>
          <cell r="L26">
            <v>-635792.9499999993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8005343.44</v>
          </cell>
          <cell r="H27">
            <v>898062.3400000008</v>
          </cell>
          <cell r="I27">
            <v>46.36613070520678</v>
          </cell>
          <cell r="J27">
            <v>-1038830.6599999992</v>
          </cell>
          <cell r="K27">
            <v>93.317119115795</v>
          </cell>
          <cell r="L27">
            <v>-573300.5599999996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15097890.12</v>
          </cell>
          <cell r="H28">
            <v>1380197.1399999987</v>
          </cell>
          <cell r="I28">
            <v>47.10191056283517</v>
          </cell>
          <cell r="J28">
            <v>-1550038.8600000013</v>
          </cell>
          <cell r="K28">
            <v>95.66558570569089</v>
          </cell>
          <cell r="L28">
            <v>-684054.8800000008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28700779.06</v>
          </cell>
          <cell r="H29">
            <v>2093982.2099999972</v>
          </cell>
          <cell r="I29">
            <v>27.11430173735001</v>
          </cell>
          <cell r="J29">
            <v>-5628813.790000003</v>
          </cell>
          <cell r="K29">
            <v>88.53271241197403</v>
          </cell>
          <cell r="L29">
            <v>-3717496.9400000013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12267637.14</v>
          </cell>
          <cell r="H30">
            <v>782167.7300000004</v>
          </cell>
          <cell r="I30">
            <v>26.714190766044478</v>
          </cell>
          <cell r="J30">
            <v>-2145743.2699999996</v>
          </cell>
          <cell r="K30">
            <v>92.45848752643997</v>
          </cell>
          <cell r="L30">
            <v>-1000627.8599999994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12571242.37</v>
          </cell>
          <cell r="H31">
            <v>904696.4299999997</v>
          </cell>
          <cell r="I31">
            <v>33.11863414655574</v>
          </cell>
          <cell r="J31">
            <v>-1826987.5700000003</v>
          </cell>
          <cell r="K31">
            <v>93.85014821930783</v>
          </cell>
          <cell r="L31">
            <v>-823773.6300000008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4517639.64</v>
          </cell>
          <cell r="H32">
            <v>363830.8499999996</v>
          </cell>
          <cell r="I32">
            <v>44.74113092742045</v>
          </cell>
          <cell r="J32">
            <v>-449360.1500000004</v>
          </cell>
          <cell r="K32">
            <v>96.81263524955351</v>
          </cell>
          <cell r="L32">
            <v>-148734.36000000034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10699869.29</v>
          </cell>
          <cell r="H33">
            <v>789477.0799999982</v>
          </cell>
          <cell r="I33">
            <v>29.811015707217432</v>
          </cell>
          <cell r="J33">
            <v>-1858795.9200000018</v>
          </cell>
          <cell r="K33">
            <v>88.2176566416381</v>
          </cell>
          <cell r="L33">
            <v>-1429073.710000001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8790880.1</v>
          </cell>
          <cell r="H34">
            <v>612403.9799999995</v>
          </cell>
          <cell r="I34">
            <v>35.91854332602139</v>
          </cell>
          <cell r="J34">
            <v>-1092576.0200000005</v>
          </cell>
          <cell r="K34">
            <v>96.81420746672276</v>
          </cell>
          <cell r="L34">
            <v>-289274.9000000004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18173032.85</v>
          </cell>
          <cell r="H35">
            <v>1417424.3900000006</v>
          </cell>
          <cell r="I35">
            <v>32.77280311084251</v>
          </cell>
          <cell r="J35">
            <v>-2907577.6099999994</v>
          </cell>
          <cell r="K35">
            <v>90.48956018358997</v>
          </cell>
          <cell r="L35">
            <v>-1909983.1499999985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1920634255.9099998</v>
          </cell>
          <cell r="H36">
            <v>139941361.83999985</v>
          </cell>
          <cell r="I36">
            <v>37.86955835518751</v>
          </cell>
          <cell r="J36">
            <v>-229593874.1600001</v>
          </cell>
          <cell r="K36">
            <v>91.24014306980253</v>
          </cell>
          <cell r="L36">
            <v>-184397796.09000012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7" sqref="C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452358879.78</v>
      </c>
      <c r="F10" s="33">
        <f>'[5]вспомогат'!H10</f>
        <v>35877938.50999999</v>
      </c>
      <c r="G10" s="34">
        <f>'[5]вспомогат'!I10</f>
        <v>48.660253239361374</v>
      </c>
      <c r="H10" s="35">
        <f>'[5]вспомогат'!J10</f>
        <v>-37853569.49000001</v>
      </c>
      <c r="I10" s="36">
        <f>'[5]вспомогат'!K10</f>
        <v>92.85044159570836</v>
      </c>
      <c r="J10" s="37">
        <f>'[5]вспомогат'!L10</f>
        <v>-34831996.22000003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889665639.81</v>
      </c>
      <c r="F12" s="38">
        <f>'[5]вспомогат'!H11</f>
        <v>62206574.859999895</v>
      </c>
      <c r="G12" s="39">
        <f>'[5]вспомогат'!I11</f>
        <v>35.23228185338457</v>
      </c>
      <c r="H12" s="35">
        <f>'[5]вспомогат'!J11</f>
        <v>-114354725.1400001</v>
      </c>
      <c r="I12" s="36">
        <f>'[5]вспомогат'!K11</f>
        <v>90.65519836086789</v>
      </c>
      <c r="J12" s="37">
        <f>'[5]вспомогат'!L11</f>
        <v>-91707360.19000006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66051033.49</v>
      </c>
      <c r="F13" s="38">
        <f>'[5]вспомогат'!H12</f>
        <v>4400522.710000001</v>
      </c>
      <c r="G13" s="39">
        <f>'[5]вспомогат'!I12</f>
        <v>34.19837199336818</v>
      </c>
      <c r="H13" s="35">
        <f>'[5]вспомогат'!J12</f>
        <v>-8467115.29</v>
      </c>
      <c r="I13" s="36">
        <f>'[5]вспомогат'!K12</f>
        <v>89.77787871797783</v>
      </c>
      <c r="J13" s="37">
        <f>'[5]вспомогат'!L12</f>
        <v>-7520579.509999998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138340297.72</v>
      </c>
      <c r="F14" s="38">
        <f>'[5]вспомогат'!H13</f>
        <v>9470115.959999993</v>
      </c>
      <c r="G14" s="39">
        <f>'[5]вспомогат'!I13</f>
        <v>31.80989524192605</v>
      </c>
      <c r="H14" s="35">
        <f>'[5]вспомогат'!J13</f>
        <v>-20300859.040000007</v>
      </c>
      <c r="I14" s="36">
        <f>'[5]вспомогат'!K13</f>
        <v>87.30444552787664</v>
      </c>
      <c r="J14" s="37">
        <f>'[5]вспомогат'!L13</f>
        <v>-20117037.28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73220705.3</v>
      </c>
      <c r="F15" s="38">
        <f>'[5]вспомогат'!H14</f>
        <v>4016925.5600000024</v>
      </c>
      <c r="G15" s="39">
        <f>'[5]вспомогат'!I14</f>
        <v>29.747842630477866</v>
      </c>
      <c r="H15" s="35">
        <f>'[5]вспомогат'!J14</f>
        <v>-9486324.439999998</v>
      </c>
      <c r="I15" s="36">
        <f>'[5]вспомогат'!K14</f>
        <v>89.16430916896668</v>
      </c>
      <c r="J15" s="37">
        <f>'[5]вспомогат'!L14</f>
        <v>-8898144.700000003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12796619.01</v>
      </c>
      <c r="F16" s="38">
        <f>'[5]вспомогат'!H15</f>
        <v>1060621.379999999</v>
      </c>
      <c r="G16" s="39">
        <f>'[5]вспомогат'!I15</f>
        <v>45.24381642625415</v>
      </c>
      <c r="H16" s="35">
        <f>'[5]вспомогат'!J15</f>
        <v>-1283613.620000001</v>
      </c>
      <c r="I16" s="36">
        <f>'[5]вспомогат'!K15</f>
        <v>91.27988965054817</v>
      </c>
      <c r="J16" s="37">
        <f>'[5]вспомогат'!L15</f>
        <v>-1222480.9900000002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1180074295.33</v>
      </c>
      <c r="F17" s="42">
        <f>SUM(F12:F16)</f>
        <v>81154760.46999988</v>
      </c>
      <c r="G17" s="43">
        <f>F17/D17*100</f>
        <v>34.526976754705395</v>
      </c>
      <c r="H17" s="42">
        <f>SUM(H12:H16)</f>
        <v>-153892637.5300001</v>
      </c>
      <c r="I17" s="44">
        <f>E17/C17*100</f>
        <v>90.11365725719949</v>
      </c>
      <c r="J17" s="42">
        <f>SUM(J12:J16)</f>
        <v>-129465602.67000005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11595799.97</v>
      </c>
      <c r="F18" s="46">
        <f>'[5]вспомогат'!H16</f>
        <v>761003.0500000007</v>
      </c>
      <c r="G18" s="47">
        <f>'[5]вспомогат'!I16</f>
        <v>35.13844074602169</v>
      </c>
      <c r="H18" s="48">
        <f>'[5]вспомогат'!J16</f>
        <v>-1404724.9499999993</v>
      </c>
      <c r="I18" s="49">
        <f>'[5]вспомогат'!K16</f>
        <v>92.69357227413566</v>
      </c>
      <c r="J18" s="50">
        <f>'[5]вспомогат'!L16</f>
        <v>-914021.0299999993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45100401</v>
      </c>
      <c r="F19" s="38">
        <f>'[5]вспомогат'!H17</f>
        <v>4119367.2299999967</v>
      </c>
      <c r="G19" s="39">
        <f>'[5]вспомогат'!I17</f>
        <v>49.07052147820251</v>
      </c>
      <c r="H19" s="35">
        <f>'[5]вспомогат'!J17</f>
        <v>-4275422.770000003</v>
      </c>
      <c r="I19" s="36">
        <f>'[5]вспомогат'!K17</f>
        <v>96.02132880883151</v>
      </c>
      <c r="J19" s="37">
        <f>'[5]вспомогат'!L17</f>
        <v>-1868748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3976296.96</v>
      </c>
      <c r="F20" s="38">
        <f>'[5]вспомогат'!H18</f>
        <v>349785.3300000001</v>
      </c>
      <c r="G20" s="39">
        <f>'[5]вспомогат'!I18</f>
        <v>27.425130878558345</v>
      </c>
      <c r="H20" s="35">
        <f>'[5]вспомогат'!J18</f>
        <v>-925633.6699999999</v>
      </c>
      <c r="I20" s="36">
        <f>'[5]вспомогат'!K18</f>
        <v>84.47563709971078</v>
      </c>
      <c r="J20" s="37">
        <f>'[5]вспомогат'!L18</f>
        <v>-730737.04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8295602.7</v>
      </c>
      <c r="F21" s="38">
        <f>'[5]вспомогат'!H19</f>
        <v>774164.8600000003</v>
      </c>
      <c r="G21" s="39">
        <f>'[5]вспомогат'!I19</f>
        <v>34.635149427344324</v>
      </c>
      <c r="H21" s="35">
        <f>'[5]вспомогат'!J19</f>
        <v>-1461035.1399999997</v>
      </c>
      <c r="I21" s="36">
        <f>'[5]вспомогат'!K19</f>
        <v>88.28186911543524</v>
      </c>
      <c r="J21" s="37">
        <f>'[5]вспомогат'!L19</f>
        <v>-1101120.2999999998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19499823.06</v>
      </c>
      <c r="F22" s="38">
        <f>'[5]вспомогат'!H20</f>
        <v>1455380.8200000003</v>
      </c>
      <c r="G22" s="39">
        <f>'[5]вспомогат'!I20</f>
        <v>38.03207970065218</v>
      </c>
      <c r="H22" s="35">
        <f>'[5]вспомогат'!J20</f>
        <v>-2371338.1799999997</v>
      </c>
      <c r="I22" s="36">
        <f>'[5]вспомогат'!K20</f>
        <v>93.29036703633908</v>
      </c>
      <c r="J22" s="37">
        <f>'[5]вспомогат'!L20</f>
        <v>-1402466.9400000013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13770968.47</v>
      </c>
      <c r="F23" s="38">
        <f>'[5]вспомогат'!H21</f>
        <v>810856.3399999999</v>
      </c>
      <c r="G23" s="39">
        <f>'[5]вспомогат'!I21</f>
        <v>26.050496155505638</v>
      </c>
      <c r="H23" s="35">
        <f>'[5]вспомогат'!J21</f>
        <v>-2301776.66</v>
      </c>
      <c r="I23" s="36">
        <f>'[5]вспомогат'!K21</f>
        <v>88.96150892656593</v>
      </c>
      <c r="J23" s="37">
        <f>'[5]вспомогат'!L21</f>
        <v>-1708724.5299999993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19672817.71</v>
      </c>
      <c r="F24" s="38">
        <f>'[5]вспомогат'!H22</f>
        <v>1420035.3900000006</v>
      </c>
      <c r="G24" s="39">
        <f>'[5]вспомогат'!I22</f>
        <v>41.14774395730015</v>
      </c>
      <c r="H24" s="35">
        <f>'[5]вспомогат'!J22</f>
        <v>-2031029.6099999994</v>
      </c>
      <c r="I24" s="36">
        <f>'[5]вспомогат'!K22</f>
        <v>92.8025566154854</v>
      </c>
      <c r="J24" s="37">
        <f>'[5]вспомогат'!L22</f>
        <v>-1525755.289999999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11089668.8</v>
      </c>
      <c r="F25" s="38">
        <f>'[5]вспомогат'!H23</f>
        <v>775736.7100000009</v>
      </c>
      <c r="G25" s="39">
        <f>'[5]вспомогат'!I23</f>
        <v>37.73858956689518</v>
      </c>
      <c r="H25" s="35">
        <f>'[5]вспомогат'!J23</f>
        <v>-1279816.289999999</v>
      </c>
      <c r="I25" s="36">
        <f>'[5]вспомогат'!K23</f>
        <v>95.06870826742693</v>
      </c>
      <c r="J25" s="37">
        <f>'[5]вспомогат'!L23</f>
        <v>-575230.1999999993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11071875.91</v>
      </c>
      <c r="F26" s="38">
        <f>'[5]вспомогат'!H24</f>
        <v>984041.120000001</v>
      </c>
      <c r="G26" s="39">
        <f>'[5]вспомогат'!I24</f>
        <v>63.23935997244325</v>
      </c>
      <c r="H26" s="35">
        <f>'[5]вспомогат'!J24</f>
        <v>-572016.879999999</v>
      </c>
      <c r="I26" s="36">
        <f>'[5]вспомогат'!K24</f>
        <v>110.85120411868101</v>
      </c>
      <c r="J26" s="37">
        <f>'[5]вспомогат'!L24</f>
        <v>1083823.9100000001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15772424.16</v>
      </c>
      <c r="F27" s="38">
        <f>'[5]вспомогат'!H25</f>
        <v>1381329.9499999993</v>
      </c>
      <c r="G27" s="39">
        <f>'[5]вспомогат'!I25</f>
        <v>47.35674492433642</v>
      </c>
      <c r="H27" s="35">
        <f>'[5]вспомогат'!J25</f>
        <v>-1535530.0500000007</v>
      </c>
      <c r="I27" s="36">
        <f>'[5]вспомогат'!K25</f>
        <v>99.08839594386792</v>
      </c>
      <c r="J27" s="37">
        <f>'[5]вспомогат'!L25</f>
        <v>-145104.83999999985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9531088.05</v>
      </c>
      <c r="F28" s="38">
        <f>'[5]вспомогат'!H26</f>
        <v>834719.9100000001</v>
      </c>
      <c r="G28" s="39">
        <f>'[5]вспомогат'!I26</f>
        <v>41.21383679472919</v>
      </c>
      <c r="H28" s="35">
        <f>'[5]вспомогат'!J26</f>
        <v>-1190619.0899999999</v>
      </c>
      <c r="I28" s="36">
        <f>'[5]вспомогат'!K26</f>
        <v>93.74643069000219</v>
      </c>
      <c r="J28" s="37">
        <f>'[5]вспомогат'!L26</f>
        <v>-635792.9499999993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8005343.44</v>
      </c>
      <c r="F29" s="38">
        <f>'[5]вспомогат'!H27</f>
        <v>898062.3400000008</v>
      </c>
      <c r="G29" s="39">
        <f>'[5]вспомогат'!I27</f>
        <v>46.36613070520678</v>
      </c>
      <c r="H29" s="35">
        <f>'[5]вспомогат'!J27</f>
        <v>-1038830.6599999992</v>
      </c>
      <c r="I29" s="36">
        <f>'[5]вспомогат'!K27</f>
        <v>93.317119115795</v>
      </c>
      <c r="J29" s="37">
        <f>'[5]вспомогат'!L27</f>
        <v>-573300.5599999996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15097890.12</v>
      </c>
      <c r="F30" s="38">
        <f>'[5]вспомогат'!H28</f>
        <v>1380197.1399999987</v>
      </c>
      <c r="G30" s="39">
        <f>'[5]вспомогат'!I28</f>
        <v>47.10191056283517</v>
      </c>
      <c r="H30" s="35">
        <f>'[5]вспомогат'!J28</f>
        <v>-1550038.8600000013</v>
      </c>
      <c r="I30" s="36">
        <f>'[5]вспомогат'!K28</f>
        <v>95.66558570569089</v>
      </c>
      <c r="J30" s="37">
        <f>'[5]вспомогат'!L28</f>
        <v>-684054.8800000008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28700779.06</v>
      </c>
      <c r="F31" s="38">
        <f>'[5]вспомогат'!H29</f>
        <v>2093982.2099999972</v>
      </c>
      <c r="G31" s="39">
        <f>'[5]вспомогат'!I29</f>
        <v>27.11430173735001</v>
      </c>
      <c r="H31" s="35">
        <f>'[5]вспомогат'!J29</f>
        <v>-5628813.790000003</v>
      </c>
      <c r="I31" s="36">
        <f>'[5]вспомогат'!K29</f>
        <v>88.53271241197403</v>
      </c>
      <c r="J31" s="37">
        <f>'[5]вспомогат'!L29</f>
        <v>-3717496.9400000013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12267637.14</v>
      </c>
      <c r="F32" s="38">
        <f>'[5]вспомогат'!H30</f>
        <v>782167.7300000004</v>
      </c>
      <c r="G32" s="39">
        <f>'[5]вспомогат'!I30</f>
        <v>26.714190766044478</v>
      </c>
      <c r="H32" s="35">
        <f>'[5]вспомогат'!J30</f>
        <v>-2145743.2699999996</v>
      </c>
      <c r="I32" s="36">
        <f>'[5]вспомогат'!K30</f>
        <v>92.45848752643997</v>
      </c>
      <c r="J32" s="37">
        <f>'[5]вспомогат'!L30</f>
        <v>-1000627.8599999994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12571242.37</v>
      </c>
      <c r="F33" s="38">
        <f>'[5]вспомогат'!H31</f>
        <v>904696.4299999997</v>
      </c>
      <c r="G33" s="39">
        <f>'[5]вспомогат'!I31</f>
        <v>33.11863414655574</v>
      </c>
      <c r="H33" s="35">
        <f>'[5]вспомогат'!J31</f>
        <v>-1826987.5700000003</v>
      </c>
      <c r="I33" s="36">
        <f>'[5]вспомогат'!K31</f>
        <v>93.85014821930783</v>
      </c>
      <c r="J33" s="37">
        <f>'[5]вспомогат'!L31</f>
        <v>-823773.6300000008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4517639.64</v>
      </c>
      <c r="F34" s="38">
        <f>'[5]вспомогат'!H32</f>
        <v>363830.8499999996</v>
      </c>
      <c r="G34" s="39">
        <f>'[5]вспомогат'!I32</f>
        <v>44.74113092742045</v>
      </c>
      <c r="H34" s="35">
        <f>'[5]вспомогат'!J32</f>
        <v>-449360.1500000004</v>
      </c>
      <c r="I34" s="36">
        <f>'[5]вспомогат'!K32</f>
        <v>96.81263524955351</v>
      </c>
      <c r="J34" s="37">
        <f>'[5]вспомогат'!L32</f>
        <v>-148734.36000000034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10699869.29</v>
      </c>
      <c r="F35" s="38">
        <f>'[5]вспомогат'!H33</f>
        <v>789477.0799999982</v>
      </c>
      <c r="G35" s="39">
        <f>'[5]вспомогат'!I33</f>
        <v>29.811015707217432</v>
      </c>
      <c r="H35" s="35">
        <f>'[5]вспомогат'!J33</f>
        <v>-1858795.9200000018</v>
      </c>
      <c r="I35" s="36">
        <f>'[5]вспомогат'!K33</f>
        <v>88.2176566416381</v>
      </c>
      <c r="J35" s="37">
        <f>'[5]вспомогат'!L33</f>
        <v>-1429073.710000001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8790880.1</v>
      </c>
      <c r="F36" s="38">
        <f>'[5]вспомогат'!H34</f>
        <v>612403.9799999995</v>
      </c>
      <c r="G36" s="39">
        <f>'[5]вспомогат'!I34</f>
        <v>35.91854332602139</v>
      </c>
      <c r="H36" s="35">
        <f>'[5]вспомогат'!J34</f>
        <v>-1092576.0200000005</v>
      </c>
      <c r="I36" s="36">
        <f>'[5]вспомогат'!K34</f>
        <v>96.81420746672276</v>
      </c>
      <c r="J36" s="37">
        <f>'[5]вспомогат'!L34</f>
        <v>-289274.9000000004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18173032.85</v>
      </c>
      <c r="F37" s="38">
        <f>'[5]вспомогат'!H35</f>
        <v>1417424.3900000006</v>
      </c>
      <c r="G37" s="39">
        <f>'[5]вспомогат'!I35</f>
        <v>32.77280311084251</v>
      </c>
      <c r="H37" s="35">
        <f>'[5]вспомогат'!J35</f>
        <v>-2907577.6099999994</v>
      </c>
      <c r="I37" s="36">
        <f>'[5]вспомогат'!K35</f>
        <v>90.48956018358997</v>
      </c>
      <c r="J37" s="37">
        <f>'[5]вспомогат'!L35</f>
        <v>-1909983.1499999985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288201080.8</v>
      </c>
      <c r="F38" s="42">
        <f>SUM(F18:F37)</f>
        <v>22908662.859999996</v>
      </c>
      <c r="G38" s="43">
        <f>F38/D38*100</f>
        <v>37.705804251178435</v>
      </c>
      <c r="H38" s="42">
        <f>SUM(H18:H37)</f>
        <v>-37847667.14000001</v>
      </c>
      <c r="I38" s="44">
        <f>E38/C38*100</f>
        <v>93.48033931925511</v>
      </c>
      <c r="J38" s="42">
        <f>SUM(J18:J37)</f>
        <v>-20100197.199999996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1920634255.9099998</v>
      </c>
      <c r="F39" s="53">
        <f>'[5]вспомогат'!H36</f>
        <v>139941361.83999985</v>
      </c>
      <c r="G39" s="54">
        <f>'[5]вспомогат'!I36</f>
        <v>37.86955835518751</v>
      </c>
      <c r="H39" s="53">
        <f>'[5]вспомогат'!J36</f>
        <v>-229593874.1600001</v>
      </c>
      <c r="I39" s="54">
        <f>'[5]вспомогат'!K36</f>
        <v>91.24014306980253</v>
      </c>
      <c r="J39" s="53">
        <f>'[5]вспомогат'!L36</f>
        <v>-184397796.09000012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2013-07-16T05:01:42Z</dcterms:created>
  <dcterms:modified xsi:type="dcterms:W3CDTF">2013-07-16T05:02:04Z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