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<sst xmlns="http://schemas.openxmlformats.org/spreadsheetml/2006/main" count="47" uniqueCount="42">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</sst>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11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01.10.2013</v>
          </cell>
        </row>
        <row r="6">
          <cell r="G6" t="str">
            <v>Фактично надійшло на 01.10.2013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931893880</v>
          </cell>
          <cell r="C10">
            <v>742797060</v>
          </cell>
          <cell r="D10">
            <v>77099308</v>
          </cell>
          <cell r="G10">
            <v>668404155.91</v>
          </cell>
          <cell r="H10">
            <v>1580331.4900000095</v>
          </cell>
          <cell r="I10">
            <v>2.049734985948265</v>
          </cell>
          <cell r="J10">
            <v>-75518976.50999999</v>
          </cell>
          <cell r="K10">
            <v>89.98476056299953</v>
          </cell>
          <cell r="L10">
            <v>-74392904.09000003</v>
          </cell>
        </row>
        <row r="11">
          <cell r="B11">
            <v>1874282300</v>
          </cell>
          <cell r="C11">
            <v>1415170500</v>
          </cell>
          <cell r="D11">
            <v>178399000</v>
          </cell>
          <cell r="G11">
            <v>1240384203.74</v>
          </cell>
          <cell r="H11">
            <v>1680683.2200000286</v>
          </cell>
          <cell r="I11">
            <v>0.9420922875128385</v>
          </cell>
          <cell r="J11">
            <v>-176718316.77999997</v>
          </cell>
          <cell r="K11">
            <v>87.64909978974265</v>
          </cell>
          <cell r="L11">
            <v>-174786296.26</v>
          </cell>
        </row>
        <row r="12">
          <cell r="B12">
            <v>145415530</v>
          </cell>
          <cell r="C12">
            <v>110781909</v>
          </cell>
          <cell r="D12">
            <v>16728261</v>
          </cell>
          <cell r="G12">
            <v>95137201.92</v>
          </cell>
          <cell r="H12">
            <v>287694.299999997</v>
          </cell>
          <cell r="I12">
            <v>1.7198099670969806</v>
          </cell>
          <cell r="J12">
            <v>-16440566.700000003</v>
          </cell>
          <cell r="K12">
            <v>85.87792246836982</v>
          </cell>
          <cell r="L12">
            <v>-15644707.079999998</v>
          </cell>
        </row>
        <row r="13">
          <cell r="B13">
            <v>267787710</v>
          </cell>
          <cell r="C13">
            <v>223630210</v>
          </cell>
          <cell r="D13">
            <v>32930975</v>
          </cell>
          <cell r="G13">
            <v>190893430.87</v>
          </cell>
          <cell r="H13">
            <v>72144.24000000954</v>
          </cell>
          <cell r="I13">
            <v>0.2190771454535116</v>
          </cell>
          <cell r="J13">
            <v>-32858830.75999999</v>
          </cell>
          <cell r="K13">
            <v>85.36120002302015</v>
          </cell>
          <cell r="L13">
            <v>-32736779.129999995</v>
          </cell>
        </row>
        <row r="14">
          <cell r="B14">
            <v>162592400</v>
          </cell>
          <cell r="C14">
            <v>131572340</v>
          </cell>
          <cell r="D14">
            <v>28022350</v>
          </cell>
          <cell r="G14">
            <v>103671987.88</v>
          </cell>
          <cell r="H14">
            <v>101283.71999999881</v>
          </cell>
          <cell r="I14">
            <v>0.36143906560298766</v>
          </cell>
          <cell r="J14">
            <v>-27921066.28</v>
          </cell>
          <cell r="K14">
            <v>78.79466754182528</v>
          </cell>
          <cell r="L14">
            <v>-27900352.120000005</v>
          </cell>
        </row>
        <row r="15">
          <cell r="B15">
            <v>26918300</v>
          </cell>
          <cell r="C15">
            <v>20774844</v>
          </cell>
          <cell r="D15">
            <v>2838415</v>
          </cell>
          <cell r="G15">
            <v>17972938.13</v>
          </cell>
          <cell r="H15">
            <v>33380.08999999985</v>
          </cell>
          <cell r="I15">
            <v>1.1760116121145023</v>
          </cell>
          <cell r="J15">
            <v>-2805034.91</v>
          </cell>
          <cell r="K15">
            <v>86.51298719740085</v>
          </cell>
          <cell r="L15">
            <v>-2801905.870000001</v>
          </cell>
        </row>
        <row r="16">
          <cell r="B16">
            <v>27828001</v>
          </cell>
          <cell r="C16">
            <v>23336888</v>
          </cell>
          <cell r="D16">
            <v>3830985</v>
          </cell>
          <cell r="G16">
            <v>21689308.62</v>
          </cell>
          <cell r="H16">
            <v>26837.19000000134</v>
          </cell>
          <cell r="I16">
            <v>0.7005297593178084</v>
          </cell>
          <cell r="J16">
            <v>-3804147.8099999987</v>
          </cell>
          <cell r="K16">
            <v>92.94002105165008</v>
          </cell>
          <cell r="L16">
            <v>-1647579.379999999</v>
          </cell>
        </row>
        <row r="17">
          <cell r="B17">
            <v>94532870</v>
          </cell>
          <cell r="C17">
            <v>76218512</v>
          </cell>
          <cell r="D17">
            <v>12212648</v>
          </cell>
          <cell r="G17">
            <v>65715220.73</v>
          </cell>
          <cell r="H17">
            <v>65522.639999993145</v>
          </cell>
          <cell r="I17">
            <v>0.5365146035486583</v>
          </cell>
          <cell r="J17">
            <v>-12147125.360000007</v>
          </cell>
          <cell r="K17">
            <v>86.21950101833528</v>
          </cell>
          <cell r="L17">
            <v>-10503291.270000003</v>
          </cell>
        </row>
        <row r="18">
          <cell r="B18">
            <v>9268225</v>
          </cell>
          <cell r="C18">
            <v>7332059</v>
          </cell>
          <cell r="D18">
            <v>1201656</v>
          </cell>
          <cell r="G18">
            <v>6368367.5</v>
          </cell>
          <cell r="H18">
            <v>3216.2800000002608</v>
          </cell>
          <cell r="I18">
            <v>0.2676539708535771</v>
          </cell>
          <cell r="J18">
            <v>-1198439.7199999997</v>
          </cell>
          <cell r="K18">
            <v>86.85646828537523</v>
          </cell>
          <cell r="L18">
            <v>-963691.5</v>
          </cell>
        </row>
        <row r="19">
          <cell r="B19">
            <v>20633455</v>
          </cell>
          <cell r="C19">
            <v>16329530</v>
          </cell>
          <cell r="D19">
            <v>2120938</v>
          </cell>
          <cell r="G19">
            <v>14681967.32</v>
          </cell>
          <cell r="H19">
            <v>8923.570000000298</v>
          </cell>
          <cell r="I19">
            <v>0.4207369569501937</v>
          </cell>
          <cell r="J19">
            <v>-2112014.4299999997</v>
          </cell>
          <cell r="K19">
            <v>89.91053214636307</v>
          </cell>
          <cell r="L19">
            <v>-1647562.6799999997</v>
          </cell>
        </row>
        <row r="20">
          <cell r="B20">
            <v>44744645</v>
          </cell>
          <cell r="C20">
            <v>35033493</v>
          </cell>
          <cell r="D20">
            <v>5374305</v>
          </cell>
          <cell r="G20">
            <v>30915508.56</v>
          </cell>
          <cell r="H20">
            <v>79835.4299999997</v>
          </cell>
          <cell r="I20">
            <v>1.485502404496948</v>
          </cell>
          <cell r="J20">
            <v>-5294469.57</v>
          </cell>
          <cell r="K20">
            <v>88.24557848114088</v>
          </cell>
          <cell r="L20">
            <v>-4117984.4400000013</v>
          </cell>
        </row>
        <row r="21">
          <cell r="B21">
            <v>30364900</v>
          </cell>
          <cell r="C21">
            <v>25267418</v>
          </cell>
          <cell r="D21">
            <v>2866581</v>
          </cell>
          <cell r="G21">
            <v>22736506.04</v>
          </cell>
          <cell r="H21">
            <v>6719.339999999851</v>
          </cell>
          <cell r="I21">
            <v>0.23440258621681545</v>
          </cell>
          <cell r="J21">
            <v>-2859861.66</v>
          </cell>
          <cell r="K21">
            <v>89.98349589973934</v>
          </cell>
          <cell r="L21">
            <v>-2530911.960000001</v>
          </cell>
        </row>
        <row r="22">
          <cell r="B22">
            <v>43562499</v>
          </cell>
          <cell r="C22">
            <v>34556153</v>
          </cell>
          <cell r="D22">
            <v>5150829</v>
          </cell>
          <cell r="G22">
            <v>29788471.62</v>
          </cell>
          <cell r="H22">
            <v>53730.03000000119</v>
          </cell>
          <cell r="I22">
            <v>1.043133639264693</v>
          </cell>
          <cell r="J22">
            <v>-5097098.969999999</v>
          </cell>
          <cell r="K22">
            <v>86.20308985204458</v>
          </cell>
          <cell r="L22">
            <v>-4767681.379999999</v>
          </cell>
        </row>
        <row r="23">
          <cell r="B23">
            <v>22531900</v>
          </cell>
          <cell r="C23">
            <v>18029864</v>
          </cell>
          <cell r="D23">
            <v>2292084</v>
          </cell>
          <cell r="G23">
            <v>16727237.51</v>
          </cell>
          <cell r="H23">
            <v>8806.390000000596</v>
          </cell>
          <cell r="I23">
            <v>0.3842088684359123</v>
          </cell>
          <cell r="J23">
            <v>-2283277.6099999994</v>
          </cell>
          <cell r="K23">
            <v>92.77517295748875</v>
          </cell>
          <cell r="L23">
            <v>-1302626.4900000002</v>
          </cell>
        </row>
        <row r="24">
          <cell r="B24">
            <v>23925760</v>
          </cell>
          <cell r="C24">
            <v>18937018</v>
          </cell>
          <cell r="D24">
            <v>2762437</v>
          </cell>
          <cell r="G24">
            <v>18921604.52</v>
          </cell>
          <cell r="H24">
            <v>32050.69000000134</v>
          </cell>
          <cell r="I24">
            <v>1.1602324324500919</v>
          </cell>
          <cell r="J24">
            <v>-2730386.3099999987</v>
          </cell>
          <cell r="K24">
            <v>99.91860661483238</v>
          </cell>
          <cell r="L24">
            <v>-15413.480000000447</v>
          </cell>
        </row>
        <row r="25">
          <cell r="B25">
            <v>32997400</v>
          </cell>
          <cell r="C25">
            <v>26063855</v>
          </cell>
          <cell r="D25">
            <v>3620115</v>
          </cell>
          <cell r="G25">
            <v>24699843.16</v>
          </cell>
          <cell r="H25">
            <v>14916.39999999851</v>
          </cell>
          <cell r="I25">
            <v>0.4120421588816518</v>
          </cell>
          <cell r="J25">
            <v>-3605198.6000000015</v>
          </cell>
          <cell r="K25">
            <v>94.76665351307395</v>
          </cell>
          <cell r="L25">
            <v>-1364011.8399999999</v>
          </cell>
        </row>
        <row r="26">
          <cell r="B26">
            <v>21411079</v>
          </cell>
          <cell r="C26">
            <v>17258388</v>
          </cell>
          <cell r="D26">
            <v>2146143</v>
          </cell>
          <cell r="G26">
            <v>15974616.05</v>
          </cell>
          <cell r="H26">
            <v>34636.330000000075</v>
          </cell>
          <cell r="I26">
            <v>1.6138873318320388</v>
          </cell>
          <cell r="J26">
            <v>-2111506.67</v>
          </cell>
          <cell r="K26">
            <v>92.56146083863685</v>
          </cell>
          <cell r="L26">
            <v>-1283771.9499999993</v>
          </cell>
        </row>
        <row r="27">
          <cell r="B27">
            <v>17408773</v>
          </cell>
          <cell r="C27">
            <v>14320498</v>
          </cell>
          <cell r="D27">
            <v>1794789</v>
          </cell>
          <cell r="G27">
            <v>13173800.91</v>
          </cell>
          <cell r="H27">
            <v>43531.26999999955</v>
          </cell>
          <cell r="I27">
            <v>2.4254254956989123</v>
          </cell>
          <cell r="J27">
            <v>-1751257.7300000004</v>
          </cell>
          <cell r="K27">
            <v>91.99261722602105</v>
          </cell>
          <cell r="L27">
            <v>-1146697.0899999999</v>
          </cell>
        </row>
        <row r="28">
          <cell r="B28">
            <v>31111281</v>
          </cell>
          <cell r="C28">
            <v>24663561</v>
          </cell>
          <cell r="D28">
            <v>3339836</v>
          </cell>
          <cell r="G28">
            <v>23029486.24</v>
          </cell>
          <cell r="H28">
            <v>22466.39999999851</v>
          </cell>
          <cell r="I28">
            <v>0.6726797363702441</v>
          </cell>
          <cell r="J28">
            <v>-3317369.6000000015</v>
          </cell>
          <cell r="K28">
            <v>93.3745384131675</v>
          </cell>
          <cell r="L28">
            <v>-1634074.7600000016</v>
          </cell>
        </row>
        <row r="29">
          <cell r="B29">
            <v>62488552</v>
          </cell>
          <cell r="C29">
            <v>50592723</v>
          </cell>
          <cell r="D29">
            <v>7037348</v>
          </cell>
          <cell r="G29">
            <v>44242528.71</v>
          </cell>
          <cell r="H29">
            <v>185836.48000000417</v>
          </cell>
          <cell r="I29">
            <v>2.6407174975573775</v>
          </cell>
          <cell r="J29">
            <v>-6851511.519999996</v>
          </cell>
          <cell r="K29">
            <v>87.44840381491228</v>
          </cell>
          <cell r="L29">
            <v>-6350194.289999999</v>
          </cell>
        </row>
        <row r="30">
          <cell r="B30">
            <v>26882314</v>
          </cell>
          <cell r="C30">
            <v>21030812</v>
          </cell>
          <cell r="D30">
            <v>2925336</v>
          </cell>
          <cell r="G30">
            <v>19113514.48</v>
          </cell>
          <cell r="H30">
            <v>9440.570000000298</v>
          </cell>
          <cell r="I30">
            <v>0.3227174587808135</v>
          </cell>
          <cell r="J30">
            <v>-2915895.4299999997</v>
          </cell>
          <cell r="K30">
            <v>90.88338804987653</v>
          </cell>
          <cell r="L30">
            <v>-1917297.5199999996</v>
          </cell>
        </row>
        <row r="31">
          <cell r="B31">
            <v>28745895</v>
          </cell>
          <cell r="C31">
            <v>22841858</v>
          </cell>
          <cell r="D31">
            <v>3300186</v>
          </cell>
          <cell r="G31">
            <v>20057448.23</v>
          </cell>
          <cell r="H31">
            <v>35767.44000000134</v>
          </cell>
          <cell r="I31">
            <v>1.0838007312315532</v>
          </cell>
          <cell r="J31">
            <v>-3264418.5599999987</v>
          </cell>
          <cell r="K31">
            <v>87.81005568811435</v>
          </cell>
          <cell r="L31">
            <v>-2784409.7699999996</v>
          </cell>
        </row>
        <row r="32">
          <cell r="B32">
            <v>10044571</v>
          </cell>
          <cell r="C32">
            <v>8225989</v>
          </cell>
          <cell r="D32">
            <v>1009706</v>
          </cell>
          <cell r="G32">
            <v>7813489.14</v>
          </cell>
          <cell r="H32">
            <v>8326.319999999367</v>
          </cell>
          <cell r="I32">
            <v>0.8246281590878303</v>
          </cell>
          <cell r="J32">
            <v>-1001379.6800000006</v>
          </cell>
          <cell r="K32">
            <v>94.98540710423998</v>
          </cell>
          <cell r="L32">
            <v>-412499.86000000034</v>
          </cell>
        </row>
        <row r="33">
          <cell r="B33">
            <v>25120542</v>
          </cell>
          <cell r="C33">
            <v>20410283</v>
          </cell>
          <cell r="D33">
            <v>3334981</v>
          </cell>
          <cell r="G33">
            <v>18196593.02</v>
          </cell>
          <cell r="H33">
            <v>17181.550000000745</v>
          </cell>
          <cell r="I33">
            <v>0.5151918406731776</v>
          </cell>
          <cell r="J33">
            <v>-3317799.4499999993</v>
          </cell>
          <cell r="K33">
            <v>89.15404563474205</v>
          </cell>
          <cell r="L33">
            <v>-2213689.9800000004</v>
          </cell>
        </row>
        <row r="34">
          <cell r="B34">
            <v>19606176</v>
          </cell>
          <cell r="C34">
            <v>15766736</v>
          </cell>
          <cell r="D34">
            <v>2174658</v>
          </cell>
          <cell r="G34">
            <v>14390804.23</v>
          </cell>
          <cell r="H34">
            <v>43465.01999999955</v>
          </cell>
          <cell r="I34">
            <v>1.9987060034267252</v>
          </cell>
          <cell r="J34">
            <v>-2131192.9800000004</v>
          </cell>
          <cell r="K34">
            <v>91.27319839692882</v>
          </cell>
          <cell r="L34">
            <v>-1375931.7699999996</v>
          </cell>
        </row>
        <row r="35">
          <cell r="B35">
            <v>38718863</v>
          </cell>
          <cell r="C35">
            <v>31064818</v>
          </cell>
          <cell r="D35">
            <v>3750371</v>
          </cell>
          <cell r="G35">
            <v>29088818.87</v>
          </cell>
          <cell r="H35">
            <v>74135.37000000104</v>
          </cell>
          <cell r="I35">
            <v>1.9767476337674603</v>
          </cell>
          <cell r="J35">
            <v>-3676235.629999999</v>
          </cell>
          <cell r="K35">
            <v>93.63910926502129</v>
          </cell>
          <cell r="L35">
            <v>-1975999.129999999</v>
          </cell>
        </row>
        <row r="36">
          <cell r="B36">
            <v>4040817821</v>
          </cell>
          <cell r="C36">
            <v>3152007319</v>
          </cell>
          <cell r="D36">
            <v>408264241</v>
          </cell>
          <cell r="G36">
            <v>2773789053.91</v>
          </cell>
          <cell r="H36">
            <v>4530861.770000044</v>
          </cell>
          <cell r="I36">
            <v>1.1097865830478266</v>
          </cell>
          <cell r="J36">
            <v>-403733379.23000014</v>
          </cell>
          <cell r="K36">
            <v>88.00071742187474</v>
          </cell>
          <cell r="L36">
            <v>-378218265.0899999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6" sqref="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01.10.2013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01.10.2013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742797060</v>
      </c>
      <c r="D10" s="33">
        <f>'[5]вспомогат'!D10</f>
        <v>77099308</v>
      </c>
      <c r="E10" s="33">
        <f>'[5]вспомогат'!G10</f>
        <v>668404155.91</v>
      </c>
      <c r="F10" s="33">
        <f>'[5]вспомогат'!H10</f>
        <v>1580331.4900000095</v>
      </c>
      <c r="G10" s="34">
        <f>'[5]вспомогат'!I10</f>
        <v>2.049734985948265</v>
      </c>
      <c r="H10" s="35">
        <f>'[5]вспомогат'!J10</f>
        <v>-75518976.50999999</v>
      </c>
      <c r="I10" s="36">
        <f>'[5]вспомогат'!K10</f>
        <v>89.98476056299953</v>
      </c>
      <c r="J10" s="37">
        <f>'[5]вспомогат'!L10</f>
        <v>-74392904.09000003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1415170500</v>
      </c>
      <c r="D12" s="38">
        <f>'[5]вспомогат'!D11</f>
        <v>178399000</v>
      </c>
      <c r="E12" s="33">
        <f>'[5]вспомогат'!G11</f>
        <v>1240384203.74</v>
      </c>
      <c r="F12" s="38">
        <f>'[5]вспомогат'!H11</f>
        <v>1680683.2200000286</v>
      </c>
      <c r="G12" s="39">
        <f>'[5]вспомогат'!I11</f>
        <v>0.9420922875128385</v>
      </c>
      <c r="H12" s="35">
        <f>'[5]вспомогат'!J11</f>
        <v>-176718316.77999997</v>
      </c>
      <c r="I12" s="36">
        <f>'[5]вспомогат'!K11</f>
        <v>87.64909978974265</v>
      </c>
      <c r="J12" s="37">
        <f>'[5]вспомогат'!L11</f>
        <v>-174786296.26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110781909</v>
      </c>
      <c r="D13" s="38">
        <f>'[5]вспомогат'!D12</f>
        <v>16728261</v>
      </c>
      <c r="E13" s="33">
        <f>'[5]вспомогат'!G12</f>
        <v>95137201.92</v>
      </c>
      <c r="F13" s="38">
        <f>'[5]вспомогат'!H12</f>
        <v>287694.299999997</v>
      </c>
      <c r="G13" s="39">
        <f>'[5]вспомогат'!I12</f>
        <v>1.7198099670969806</v>
      </c>
      <c r="H13" s="35">
        <f>'[5]вспомогат'!J12</f>
        <v>-16440566.700000003</v>
      </c>
      <c r="I13" s="36">
        <f>'[5]вспомогат'!K12</f>
        <v>85.87792246836982</v>
      </c>
      <c r="J13" s="37">
        <f>'[5]вспомогат'!L12</f>
        <v>-15644707.079999998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223630210</v>
      </c>
      <c r="D14" s="38">
        <f>'[5]вспомогат'!D13</f>
        <v>32930975</v>
      </c>
      <c r="E14" s="33">
        <f>'[5]вспомогат'!G13</f>
        <v>190893430.87</v>
      </c>
      <c r="F14" s="38">
        <f>'[5]вспомогат'!H13</f>
        <v>72144.24000000954</v>
      </c>
      <c r="G14" s="39">
        <f>'[5]вспомогат'!I13</f>
        <v>0.2190771454535116</v>
      </c>
      <c r="H14" s="35">
        <f>'[5]вспомогат'!J13</f>
        <v>-32858830.75999999</v>
      </c>
      <c r="I14" s="36">
        <f>'[5]вспомогат'!K13</f>
        <v>85.36120002302015</v>
      </c>
      <c r="J14" s="37">
        <f>'[5]вспомогат'!L13</f>
        <v>-32736779.129999995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131572340</v>
      </c>
      <c r="D15" s="38">
        <f>'[5]вспомогат'!D14</f>
        <v>28022350</v>
      </c>
      <c r="E15" s="33">
        <f>'[5]вспомогат'!G14</f>
        <v>103671987.88</v>
      </c>
      <c r="F15" s="38">
        <f>'[5]вспомогат'!H14</f>
        <v>101283.71999999881</v>
      </c>
      <c r="G15" s="39">
        <f>'[5]вспомогат'!I14</f>
        <v>0.36143906560298766</v>
      </c>
      <c r="H15" s="35">
        <f>'[5]вспомогат'!J14</f>
        <v>-27921066.28</v>
      </c>
      <c r="I15" s="36">
        <f>'[5]вспомогат'!K14</f>
        <v>78.79466754182528</v>
      </c>
      <c r="J15" s="37">
        <f>'[5]вспомогат'!L14</f>
        <v>-27900352.120000005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20774844</v>
      </c>
      <c r="D16" s="38">
        <f>'[5]вспомогат'!D15</f>
        <v>2838415</v>
      </c>
      <c r="E16" s="33">
        <f>'[5]вспомогат'!G15</f>
        <v>17972938.13</v>
      </c>
      <c r="F16" s="38">
        <f>'[5]вспомогат'!H15</f>
        <v>33380.08999999985</v>
      </c>
      <c r="G16" s="39">
        <f>'[5]вспомогат'!I15</f>
        <v>1.1760116121145023</v>
      </c>
      <c r="H16" s="35">
        <f>'[5]вспомогат'!J15</f>
        <v>-2805034.91</v>
      </c>
      <c r="I16" s="36">
        <f>'[5]вспомогат'!K15</f>
        <v>86.51298719740085</v>
      </c>
      <c r="J16" s="37">
        <f>'[5]вспомогат'!L15</f>
        <v>-2801905.870000001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1901929803</v>
      </c>
      <c r="D17" s="42">
        <f>SUM(D12:D16)</f>
        <v>258919001</v>
      </c>
      <c r="E17" s="42">
        <f>SUM(E12:E16)</f>
        <v>1648059762.5400004</v>
      </c>
      <c r="F17" s="42">
        <f>SUM(F12:F16)</f>
        <v>2175185.570000034</v>
      </c>
      <c r="G17" s="43">
        <f>F17/D17*100</f>
        <v>0.8401027200008522</v>
      </c>
      <c r="H17" s="42">
        <f>SUM(H12:H16)</f>
        <v>-256743815.42999995</v>
      </c>
      <c r="I17" s="44">
        <f>E17/C17*100</f>
        <v>86.65197632112611</v>
      </c>
      <c r="J17" s="42">
        <f>SUM(J12:J16)</f>
        <v>-253870040.45999998</v>
      </c>
    </row>
    <row r="18" spans="1:10" ht="20.25" customHeight="1">
      <c r="A18" s="32" t="s">
        <v>20</v>
      </c>
      <c r="B18" s="45">
        <f>'[5]вспомогат'!B16</f>
        <v>27828001</v>
      </c>
      <c r="C18" s="45">
        <f>'[5]вспомогат'!C16</f>
        <v>23336888</v>
      </c>
      <c r="D18" s="46">
        <f>'[5]вспомогат'!D16</f>
        <v>3830985</v>
      </c>
      <c r="E18" s="45">
        <f>'[5]вспомогат'!G16</f>
        <v>21689308.62</v>
      </c>
      <c r="F18" s="46">
        <f>'[5]вспомогат'!H16</f>
        <v>26837.19000000134</v>
      </c>
      <c r="G18" s="47">
        <f>'[5]вспомогат'!I16</f>
        <v>0.7005297593178084</v>
      </c>
      <c r="H18" s="48">
        <f>'[5]вспомогат'!J16</f>
        <v>-3804147.8099999987</v>
      </c>
      <c r="I18" s="49">
        <f>'[5]вспомогат'!K16</f>
        <v>92.94002105165008</v>
      </c>
      <c r="J18" s="50">
        <f>'[5]вспомогат'!L16</f>
        <v>-1647579.379999999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76218512</v>
      </c>
      <c r="D19" s="38">
        <f>'[5]вспомогат'!D17</f>
        <v>12212648</v>
      </c>
      <c r="E19" s="33">
        <f>'[5]вспомогат'!G17</f>
        <v>65715220.73</v>
      </c>
      <c r="F19" s="38">
        <f>'[5]вспомогат'!H17</f>
        <v>65522.639999993145</v>
      </c>
      <c r="G19" s="39">
        <f>'[5]вспомогат'!I17</f>
        <v>0.5365146035486583</v>
      </c>
      <c r="H19" s="35">
        <f>'[5]вспомогат'!J17</f>
        <v>-12147125.360000007</v>
      </c>
      <c r="I19" s="36">
        <f>'[5]вспомогат'!K17</f>
        <v>86.21950101833528</v>
      </c>
      <c r="J19" s="37">
        <f>'[5]вспомогат'!L17</f>
        <v>-10503291.270000003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7332059</v>
      </c>
      <c r="D20" s="38">
        <f>'[5]вспомогат'!D18</f>
        <v>1201656</v>
      </c>
      <c r="E20" s="33">
        <f>'[5]вспомогат'!G18</f>
        <v>6368367.5</v>
      </c>
      <c r="F20" s="38">
        <f>'[5]вспомогат'!H18</f>
        <v>3216.2800000002608</v>
      </c>
      <c r="G20" s="39">
        <f>'[5]вспомогат'!I18</f>
        <v>0.2676539708535771</v>
      </c>
      <c r="H20" s="35">
        <f>'[5]вспомогат'!J18</f>
        <v>-1198439.7199999997</v>
      </c>
      <c r="I20" s="36">
        <f>'[5]вспомогат'!K18</f>
        <v>86.85646828537523</v>
      </c>
      <c r="J20" s="37">
        <f>'[5]вспомогат'!L18</f>
        <v>-963691.5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16329530</v>
      </c>
      <c r="D21" s="38">
        <f>'[5]вспомогат'!D19</f>
        <v>2120938</v>
      </c>
      <c r="E21" s="33">
        <f>'[5]вспомогат'!G19</f>
        <v>14681967.32</v>
      </c>
      <c r="F21" s="38">
        <f>'[5]вспомогат'!H19</f>
        <v>8923.570000000298</v>
      </c>
      <c r="G21" s="39">
        <f>'[5]вспомогат'!I19</f>
        <v>0.4207369569501937</v>
      </c>
      <c r="H21" s="35">
        <f>'[5]вспомогат'!J19</f>
        <v>-2112014.4299999997</v>
      </c>
      <c r="I21" s="36">
        <f>'[5]вспомогат'!K19</f>
        <v>89.91053214636307</v>
      </c>
      <c r="J21" s="37">
        <f>'[5]вспомогат'!L19</f>
        <v>-1647562.6799999997</v>
      </c>
    </row>
    <row r="22" spans="1:10" ht="12.75">
      <c r="A22" s="32" t="s">
        <v>24</v>
      </c>
      <c r="B22" s="33">
        <f>'[5]вспомогат'!B20</f>
        <v>44744645</v>
      </c>
      <c r="C22" s="33">
        <f>'[5]вспомогат'!C20</f>
        <v>35033493</v>
      </c>
      <c r="D22" s="38">
        <f>'[5]вспомогат'!D20</f>
        <v>5374305</v>
      </c>
      <c r="E22" s="33">
        <f>'[5]вспомогат'!G20</f>
        <v>30915508.56</v>
      </c>
      <c r="F22" s="38">
        <f>'[5]вспомогат'!H20</f>
        <v>79835.4299999997</v>
      </c>
      <c r="G22" s="39">
        <f>'[5]вспомогат'!I20</f>
        <v>1.485502404496948</v>
      </c>
      <c r="H22" s="35">
        <f>'[5]вспомогат'!J20</f>
        <v>-5294469.57</v>
      </c>
      <c r="I22" s="36">
        <f>'[5]вспомогат'!K20</f>
        <v>88.24557848114088</v>
      </c>
      <c r="J22" s="37">
        <f>'[5]вспомогат'!L20</f>
        <v>-4117984.4400000013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25267418</v>
      </c>
      <c r="D23" s="38">
        <f>'[5]вспомогат'!D21</f>
        <v>2866581</v>
      </c>
      <c r="E23" s="33">
        <f>'[5]вспомогат'!G21</f>
        <v>22736506.04</v>
      </c>
      <c r="F23" s="38">
        <f>'[5]вспомогат'!H21</f>
        <v>6719.339999999851</v>
      </c>
      <c r="G23" s="39">
        <f>'[5]вспомогат'!I21</f>
        <v>0.23440258621681545</v>
      </c>
      <c r="H23" s="35">
        <f>'[5]вспомогат'!J21</f>
        <v>-2859861.66</v>
      </c>
      <c r="I23" s="36">
        <f>'[5]вспомогат'!K21</f>
        <v>89.98349589973934</v>
      </c>
      <c r="J23" s="37">
        <f>'[5]вспомогат'!L21</f>
        <v>-2530911.960000001</v>
      </c>
    </row>
    <row r="24" spans="1:10" ht="12.75">
      <c r="A24" s="32" t="s">
        <v>26</v>
      </c>
      <c r="B24" s="33">
        <f>'[5]вспомогат'!B22</f>
        <v>43562499</v>
      </c>
      <c r="C24" s="33">
        <f>'[5]вспомогат'!C22</f>
        <v>34556153</v>
      </c>
      <c r="D24" s="38">
        <f>'[5]вспомогат'!D22</f>
        <v>5150829</v>
      </c>
      <c r="E24" s="33">
        <f>'[5]вспомогат'!G22</f>
        <v>29788471.62</v>
      </c>
      <c r="F24" s="38">
        <f>'[5]вспомогат'!H22</f>
        <v>53730.03000000119</v>
      </c>
      <c r="G24" s="39">
        <f>'[5]вспомогат'!I22</f>
        <v>1.043133639264693</v>
      </c>
      <c r="H24" s="35">
        <f>'[5]вспомогат'!J22</f>
        <v>-5097098.969999999</v>
      </c>
      <c r="I24" s="36">
        <f>'[5]вспомогат'!K22</f>
        <v>86.20308985204458</v>
      </c>
      <c r="J24" s="37">
        <f>'[5]вспомогат'!L22</f>
        <v>-4767681.379999999</v>
      </c>
    </row>
    <row r="25" spans="1:10" ht="12.75">
      <c r="A25" s="32" t="s">
        <v>27</v>
      </c>
      <c r="B25" s="33">
        <f>'[5]вспомогат'!B23</f>
        <v>22531900</v>
      </c>
      <c r="C25" s="33">
        <f>'[5]вспомогат'!C23</f>
        <v>18029864</v>
      </c>
      <c r="D25" s="38">
        <f>'[5]вспомогат'!D23</f>
        <v>2292084</v>
      </c>
      <c r="E25" s="33">
        <f>'[5]вспомогат'!G23</f>
        <v>16727237.51</v>
      </c>
      <c r="F25" s="38">
        <f>'[5]вспомогат'!H23</f>
        <v>8806.390000000596</v>
      </c>
      <c r="G25" s="39">
        <f>'[5]вспомогат'!I23</f>
        <v>0.3842088684359123</v>
      </c>
      <c r="H25" s="35">
        <f>'[5]вспомогат'!J23</f>
        <v>-2283277.6099999994</v>
      </c>
      <c r="I25" s="36">
        <f>'[5]вспомогат'!K23</f>
        <v>92.77517295748875</v>
      </c>
      <c r="J25" s="37">
        <f>'[5]вспомогат'!L23</f>
        <v>-1302626.4900000002</v>
      </c>
    </row>
    <row r="26" spans="1:10" ht="12.75">
      <c r="A26" s="32" t="s">
        <v>28</v>
      </c>
      <c r="B26" s="33">
        <f>'[5]вспомогат'!B24</f>
        <v>23925760</v>
      </c>
      <c r="C26" s="33">
        <f>'[5]вспомогат'!C24</f>
        <v>18937018</v>
      </c>
      <c r="D26" s="38">
        <f>'[5]вспомогат'!D24</f>
        <v>2762437</v>
      </c>
      <c r="E26" s="33">
        <f>'[5]вспомогат'!G24</f>
        <v>18921604.52</v>
      </c>
      <c r="F26" s="38">
        <f>'[5]вспомогат'!H24</f>
        <v>32050.69000000134</v>
      </c>
      <c r="G26" s="39">
        <f>'[5]вспомогат'!I24</f>
        <v>1.1602324324500919</v>
      </c>
      <c r="H26" s="35">
        <f>'[5]вспомогат'!J24</f>
        <v>-2730386.3099999987</v>
      </c>
      <c r="I26" s="36">
        <f>'[5]вспомогат'!K24</f>
        <v>99.91860661483238</v>
      </c>
      <c r="J26" s="37">
        <f>'[5]вспомогат'!L24</f>
        <v>-15413.480000000447</v>
      </c>
    </row>
    <row r="27" spans="1:10" ht="12.75">
      <c r="A27" s="32" t="s">
        <v>29</v>
      </c>
      <c r="B27" s="33">
        <f>'[5]вспомогат'!B25</f>
        <v>32997400</v>
      </c>
      <c r="C27" s="33">
        <f>'[5]вспомогат'!C25</f>
        <v>26063855</v>
      </c>
      <c r="D27" s="38">
        <f>'[5]вспомогат'!D25</f>
        <v>3620115</v>
      </c>
      <c r="E27" s="33">
        <f>'[5]вспомогат'!G25</f>
        <v>24699843.16</v>
      </c>
      <c r="F27" s="38">
        <f>'[5]вспомогат'!H25</f>
        <v>14916.39999999851</v>
      </c>
      <c r="G27" s="39">
        <f>'[5]вспомогат'!I25</f>
        <v>0.4120421588816518</v>
      </c>
      <c r="H27" s="35">
        <f>'[5]вспомогат'!J25</f>
        <v>-3605198.6000000015</v>
      </c>
      <c r="I27" s="36">
        <f>'[5]вспомогат'!K25</f>
        <v>94.76665351307395</v>
      </c>
      <c r="J27" s="37">
        <f>'[5]вспомогат'!L25</f>
        <v>-1364011.8399999999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17258388</v>
      </c>
      <c r="D28" s="38">
        <f>'[5]вспомогат'!D26</f>
        <v>2146143</v>
      </c>
      <c r="E28" s="33">
        <f>'[5]вспомогат'!G26</f>
        <v>15974616.05</v>
      </c>
      <c r="F28" s="38">
        <f>'[5]вспомогат'!H26</f>
        <v>34636.330000000075</v>
      </c>
      <c r="G28" s="39">
        <f>'[5]вспомогат'!I26</f>
        <v>1.6138873318320388</v>
      </c>
      <c r="H28" s="35">
        <f>'[5]вспомогат'!J26</f>
        <v>-2111506.67</v>
      </c>
      <c r="I28" s="36">
        <f>'[5]вспомогат'!K26</f>
        <v>92.56146083863685</v>
      </c>
      <c r="J28" s="37">
        <f>'[5]вспомогат'!L26</f>
        <v>-1283771.9499999993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14320498</v>
      </c>
      <c r="D29" s="38">
        <f>'[5]вспомогат'!D27</f>
        <v>1794789</v>
      </c>
      <c r="E29" s="33">
        <f>'[5]вспомогат'!G27</f>
        <v>13173800.91</v>
      </c>
      <c r="F29" s="38">
        <f>'[5]вспомогат'!H27</f>
        <v>43531.26999999955</v>
      </c>
      <c r="G29" s="39">
        <f>'[5]вспомогат'!I27</f>
        <v>2.4254254956989123</v>
      </c>
      <c r="H29" s="35">
        <f>'[5]вспомогат'!J27</f>
        <v>-1751257.7300000004</v>
      </c>
      <c r="I29" s="36">
        <f>'[5]вспомогат'!K27</f>
        <v>91.99261722602105</v>
      </c>
      <c r="J29" s="37">
        <f>'[5]вспомогат'!L27</f>
        <v>-1146697.0899999999</v>
      </c>
    </row>
    <row r="30" spans="1:10" ht="12.75">
      <c r="A30" s="32" t="s">
        <v>32</v>
      </c>
      <c r="B30" s="33">
        <f>'[5]вспомогат'!B28</f>
        <v>31111281</v>
      </c>
      <c r="C30" s="33">
        <f>'[5]вспомогат'!C28</f>
        <v>24663561</v>
      </c>
      <c r="D30" s="38">
        <f>'[5]вспомогат'!D28</f>
        <v>3339836</v>
      </c>
      <c r="E30" s="33">
        <f>'[5]вспомогат'!G28</f>
        <v>23029486.24</v>
      </c>
      <c r="F30" s="38">
        <f>'[5]вспомогат'!H28</f>
        <v>22466.39999999851</v>
      </c>
      <c r="G30" s="39">
        <f>'[5]вспомогат'!I28</f>
        <v>0.6726797363702441</v>
      </c>
      <c r="H30" s="35">
        <f>'[5]вспомогат'!J28</f>
        <v>-3317369.6000000015</v>
      </c>
      <c r="I30" s="36">
        <f>'[5]вспомогат'!K28</f>
        <v>93.3745384131675</v>
      </c>
      <c r="J30" s="37">
        <f>'[5]вспомогат'!L28</f>
        <v>-1634074.7600000016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50592723</v>
      </c>
      <c r="D31" s="38">
        <f>'[5]вспомогат'!D29</f>
        <v>7037348</v>
      </c>
      <c r="E31" s="33">
        <f>'[5]вспомогат'!G29</f>
        <v>44242528.71</v>
      </c>
      <c r="F31" s="38">
        <f>'[5]вспомогат'!H29</f>
        <v>185836.48000000417</v>
      </c>
      <c r="G31" s="39">
        <f>'[5]вспомогат'!I29</f>
        <v>2.6407174975573775</v>
      </c>
      <c r="H31" s="35">
        <f>'[5]вспомогат'!J29</f>
        <v>-6851511.519999996</v>
      </c>
      <c r="I31" s="36">
        <f>'[5]вспомогат'!K29</f>
        <v>87.44840381491228</v>
      </c>
      <c r="J31" s="37">
        <f>'[5]вспомогат'!L29</f>
        <v>-6350194.289999999</v>
      </c>
    </row>
    <row r="32" spans="1:10" ht="12.75">
      <c r="A32" s="32" t="s">
        <v>34</v>
      </c>
      <c r="B32" s="33">
        <f>'[5]вспомогат'!B30</f>
        <v>26882314</v>
      </c>
      <c r="C32" s="33">
        <f>'[5]вспомогат'!C30</f>
        <v>21030812</v>
      </c>
      <c r="D32" s="38">
        <f>'[5]вспомогат'!D30</f>
        <v>2925336</v>
      </c>
      <c r="E32" s="33">
        <f>'[5]вспомогат'!G30</f>
        <v>19113514.48</v>
      </c>
      <c r="F32" s="38">
        <f>'[5]вспомогат'!H30</f>
        <v>9440.570000000298</v>
      </c>
      <c r="G32" s="39">
        <f>'[5]вспомогат'!I30</f>
        <v>0.3227174587808135</v>
      </c>
      <c r="H32" s="35">
        <f>'[5]вспомогат'!J30</f>
        <v>-2915895.4299999997</v>
      </c>
      <c r="I32" s="36">
        <f>'[5]вспомогат'!K30</f>
        <v>90.88338804987653</v>
      </c>
      <c r="J32" s="37">
        <f>'[5]вспомогат'!L30</f>
        <v>-1917297.5199999996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22841858</v>
      </c>
      <c r="D33" s="38">
        <f>'[5]вспомогат'!D31</f>
        <v>3300186</v>
      </c>
      <c r="E33" s="33">
        <f>'[5]вспомогат'!G31</f>
        <v>20057448.23</v>
      </c>
      <c r="F33" s="38">
        <f>'[5]вспомогат'!H31</f>
        <v>35767.44000000134</v>
      </c>
      <c r="G33" s="39">
        <f>'[5]вспомогат'!I31</f>
        <v>1.0838007312315532</v>
      </c>
      <c r="H33" s="35">
        <f>'[5]вспомогат'!J31</f>
        <v>-3264418.5599999987</v>
      </c>
      <c r="I33" s="36">
        <f>'[5]вспомогат'!K31</f>
        <v>87.81005568811435</v>
      </c>
      <c r="J33" s="37">
        <f>'[5]вспомогат'!L31</f>
        <v>-2784409.7699999996</v>
      </c>
    </row>
    <row r="34" spans="1:10" ht="12.75">
      <c r="A34" s="32" t="s">
        <v>36</v>
      </c>
      <c r="B34" s="33">
        <f>'[5]вспомогат'!B32</f>
        <v>10044571</v>
      </c>
      <c r="C34" s="33">
        <f>'[5]вспомогат'!C32</f>
        <v>8225989</v>
      </c>
      <c r="D34" s="38">
        <f>'[5]вспомогат'!D32</f>
        <v>1009706</v>
      </c>
      <c r="E34" s="33">
        <f>'[5]вспомогат'!G32</f>
        <v>7813489.14</v>
      </c>
      <c r="F34" s="38">
        <f>'[5]вспомогат'!H32</f>
        <v>8326.319999999367</v>
      </c>
      <c r="G34" s="39">
        <f>'[5]вспомогат'!I32</f>
        <v>0.8246281590878303</v>
      </c>
      <c r="H34" s="35">
        <f>'[5]вспомогат'!J32</f>
        <v>-1001379.6800000006</v>
      </c>
      <c r="I34" s="36">
        <f>'[5]вспомогат'!K32</f>
        <v>94.98540710423998</v>
      </c>
      <c r="J34" s="37">
        <f>'[5]вспомогат'!L32</f>
        <v>-412499.86000000034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20410283</v>
      </c>
      <c r="D35" s="38">
        <f>'[5]вспомогат'!D33</f>
        <v>3334981</v>
      </c>
      <c r="E35" s="33">
        <f>'[5]вспомогат'!G33</f>
        <v>18196593.02</v>
      </c>
      <c r="F35" s="38">
        <f>'[5]вспомогат'!H33</f>
        <v>17181.550000000745</v>
      </c>
      <c r="G35" s="39">
        <f>'[5]вспомогат'!I33</f>
        <v>0.5151918406731776</v>
      </c>
      <c r="H35" s="35">
        <f>'[5]вспомогат'!J33</f>
        <v>-3317799.4499999993</v>
      </c>
      <c r="I35" s="36">
        <f>'[5]вспомогат'!K33</f>
        <v>89.15404563474205</v>
      </c>
      <c r="J35" s="37">
        <f>'[5]вспомогат'!L33</f>
        <v>-2213689.9800000004</v>
      </c>
    </row>
    <row r="36" spans="1:10" ht="12.75">
      <c r="A36" s="32" t="s">
        <v>38</v>
      </c>
      <c r="B36" s="33">
        <f>'[5]вспомогат'!B34</f>
        <v>19606176</v>
      </c>
      <c r="C36" s="33">
        <f>'[5]вспомогат'!C34</f>
        <v>15766736</v>
      </c>
      <c r="D36" s="38">
        <f>'[5]вспомогат'!D34</f>
        <v>2174658</v>
      </c>
      <c r="E36" s="33">
        <f>'[5]вспомогат'!G34</f>
        <v>14390804.23</v>
      </c>
      <c r="F36" s="38">
        <f>'[5]вспомогат'!H34</f>
        <v>43465.01999999955</v>
      </c>
      <c r="G36" s="39">
        <f>'[5]вспомогат'!I34</f>
        <v>1.9987060034267252</v>
      </c>
      <c r="H36" s="35">
        <f>'[5]вспомогат'!J34</f>
        <v>-2131192.9800000004</v>
      </c>
      <c r="I36" s="36">
        <f>'[5]вспомогат'!K34</f>
        <v>91.27319839692882</v>
      </c>
      <c r="J36" s="37">
        <f>'[5]вспомогат'!L34</f>
        <v>-1375931.7699999996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31064818</v>
      </c>
      <c r="D37" s="38">
        <f>'[5]вспомогат'!D35</f>
        <v>3750371</v>
      </c>
      <c r="E37" s="33">
        <f>'[5]вспомогат'!G35</f>
        <v>29088818.87</v>
      </c>
      <c r="F37" s="38">
        <f>'[5]вспомогат'!H35</f>
        <v>74135.37000000104</v>
      </c>
      <c r="G37" s="39">
        <f>'[5]вспомогат'!I35</f>
        <v>1.9767476337674603</v>
      </c>
      <c r="H37" s="35">
        <f>'[5]вспомогат'!J35</f>
        <v>-3676235.629999999</v>
      </c>
      <c r="I37" s="36">
        <f>'[5]вспомогат'!K35</f>
        <v>93.63910926502129</v>
      </c>
      <c r="J37" s="37">
        <f>'[5]вспомогат'!L35</f>
        <v>-1975999.129999999</v>
      </c>
    </row>
    <row r="38" spans="1:10" ht="18.75" customHeight="1">
      <c r="A38" s="51" t="s">
        <v>40</v>
      </c>
      <c r="B38" s="42">
        <f>SUM(B18:B37)</f>
        <v>631927701</v>
      </c>
      <c r="C38" s="42">
        <f>SUM(C18:C37)</f>
        <v>507280456</v>
      </c>
      <c r="D38" s="42">
        <f>SUM(D18:D37)</f>
        <v>72245932</v>
      </c>
      <c r="E38" s="42">
        <f>SUM(E18:E37)</f>
        <v>457325135.46000004</v>
      </c>
      <c r="F38" s="42">
        <f>SUM(F18:F37)</f>
        <v>775344.7100000009</v>
      </c>
      <c r="G38" s="43">
        <f>F38/D38*100</f>
        <v>1.0732018932221692</v>
      </c>
      <c r="H38" s="42">
        <f>SUM(H18:H37)</f>
        <v>-71470587.28999999</v>
      </c>
      <c r="I38" s="44">
        <f>E38/C38*100</f>
        <v>90.1523269920732</v>
      </c>
      <c r="J38" s="42">
        <f>SUM(J18:J37)</f>
        <v>-49955320.53999999</v>
      </c>
    </row>
    <row r="39" spans="1:10" ht="20.25" customHeight="1">
      <c r="A39" s="52" t="s">
        <v>41</v>
      </c>
      <c r="B39" s="53">
        <f>'[5]вспомогат'!B36</f>
        <v>4040817821</v>
      </c>
      <c r="C39" s="53">
        <f>'[5]вспомогат'!C36</f>
        <v>3152007319</v>
      </c>
      <c r="D39" s="53">
        <f>'[5]вспомогат'!D36</f>
        <v>408264241</v>
      </c>
      <c r="E39" s="53">
        <f>'[5]вспомогат'!G36</f>
        <v>2773789053.91</v>
      </c>
      <c r="F39" s="53">
        <f>'[5]вспомогат'!H36</f>
        <v>4530861.770000044</v>
      </c>
      <c r="G39" s="54">
        <f>'[5]вспомогат'!I36</f>
        <v>1.1097865830478266</v>
      </c>
      <c r="H39" s="53">
        <f>'[5]вспомогат'!J36</f>
        <v>-403733379.23000014</v>
      </c>
      <c r="I39" s="54">
        <f>'[5]вспомогат'!K36</f>
        <v>88.00071742187474</v>
      </c>
      <c r="J39" s="53">
        <f>'[5]вспомогат'!L36</f>
        <v>-378218265.0899999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01.10.2013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2013-10-02T05:01:06Z</dcterms:created>
  <dcterms:modified xsi:type="dcterms:W3CDTF">2013-10-02T05:01:28Z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