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<sst xmlns="http://schemas.openxmlformats.org/spreadsheetml/2006/main" count="44" uniqueCount="42">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</sst>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58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0" borderId="9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9" xfId="0" applyNumberFormat="1" applyFont="1" applyFill="1" applyBorder="1" applyAlignment="1" applyProtection="1">
      <alignment/>
      <protection/>
    </xf>
    <xf numFmtId="0" fontId="13" fillId="0" borderId="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612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06.12.2013</v>
          </cell>
        </row>
        <row r="6">
          <cell r="G6" t="str">
            <v>Фактично надійшло на 06.12.2013</v>
          </cell>
        </row>
        <row r="8">
          <cell r="D8" t="str">
            <v>грудень</v>
          </cell>
          <cell r="H8" t="str">
            <v>за грудень</v>
          </cell>
          <cell r="I8" t="str">
            <v>за грудень</v>
          </cell>
          <cell r="K8" t="str">
            <v>за рік</v>
          </cell>
        </row>
        <row r="9">
          <cell r="B9" t="str">
            <v> рік </v>
          </cell>
        </row>
        <row r="10">
          <cell r="B10">
            <v>931893880</v>
          </cell>
          <cell r="D10">
            <v>86312012</v>
          </cell>
          <cell r="G10">
            <v>842172155.65</v>
          </cell>
          <cell r="H10">
            <v>20706747.149999976</v>
          </cell>
          <cell r="I10">
            <v>23.990574046634407</v>
          </cell>
          <cell r="J10">
            <v>-65605264.850000024</v>
          </cell>
          <cell r="K10">
            <v>90.37210928458936</v>
          </cell>
          <cell r="L10">
            <v>-89721724.35000002</v>
          </cell>
        </row>
        <row r="11">
          <cell r="B11">
            <v>1874282300</v>
          </cell>
          <cell r="D11">
            <v>271843800</v>
          </cell>
          <cell r="G11">
            <v>1554632984</v>
          </cell>
          <cell r="H11">
            <v>39042890.44000006</v>
          </cell>
          <cell r="I11">
            <v>14.362251572410353</v>
          </cell>
          <cell r="J11">
            <v>-232800909.55999994</v>
          </cell>
          <cell r="K11">
            <v>82.94550847543084</v>
          </cell>
          <cell r="L11">
            <v>-319649316</v>
          </cell>
        </row>
        <row r="12">
          <cell r="B12">
            <v>145415530</v>
          </cell>
          <cell r="D12">
            <v>16208335</v>
          </cell>
          <cell r="G12">
            <v>116536007.74</v>
          </cell>
          <cell r="H12">
            <v>1471807.8299999982</v>
          </cell>
          <cell r="I12">
            <v>9.080561513566929</v>
          </cell>
          <cell r="J12">
            <v>-14736527.170000002</v>
          </cell>
          <cell r="K12">
            <v>80.14000137399354</v>
          </cell>
          <cell r="L12">
            <v>-28879522.260000005</v>
          </cell>
        </row>
        <row r="13">
          <cell r="B13">
            <v>267787710</v>
          </cell>
          <cell r="D13">
            <v>22666575</v>
          </cell>
          <cell r="G13">
            <v>240745063.77</v>
          </cell>
          <cell r="H13">
            <v>8227131.930000007</v>
          </cell>
          <cell r="I13">
            <v>36.29631706598816</v>
          </cell>
          <cell r="J13">
            <v>-14439443.069999993</v>
          </cell>
          <cell r="K13">
            <v>89.9014610379244</v>
          </cell>
          <cell r="L13">
            <v>-27042646.22999999</v>
          </cell>
        </row>
        <row r="14">
          <cell r="B14">
            <v>162592400</v>
          </cell>
          <cell r="D14">
            <v>15109100</v>
          </cell>
          <cell r="G14">
            <v>129457477.02</v>
          </cell>
          <cell r="H14">
            <v>2305452.4899999946</v>
          </cell>
          <cell r="I14">
            <v>15.258701643380443</v>
          </cell>
          <cell r="J14">
            <v>-12803647.510000005</v>
          </cell>
          <cell r="K14">
            <v>79.62086605523997</v>
          </cell>
          <cell r="L14">
            <v>-33134922.980000004</v>
          </cell>
        </row>
        <row r="15">
          <cell r="B15">
            <v>26918300</v>
          </cell>
          <cell r="D15">
            <v>3267518</v>
          </cell>
          <cell r="G15">
            <v>22377347.05</v>
          </cell>
          <cell r="H15">
            <v>391438.6000000015</v>
          </cell>
          <cell r="I15">
            <v>11.979692231228764</v>
          </cell>
          <cell r="J15">
            <v>-2876079.3999999985</v>
          </cell>
          <cell r="K15">
            <v>83.13061021684133</v>
          </cell>
          <cell r="L15">
            <v>-4540952.949999999</v>
          </cell>
        </row>
        <row r="16">
          <cell r="B16">
            <v>29736958</v>
          </cell>
          <cell r="D16">
            <v>1352498</v>
          </cell>
          <cell r="G16">
            <v>26693376.18</v>
          </cell>
          <cell r="H16">
            <v>427091.1099999994</v>
          </cell>
          <cell r="I16">
            <v>31.57794761988553</v>
          </cell>
          <cell r="J16">
            <v>-925406.8900000006</v>
          </cell>
          <cell r="K16">
            <v>89.76498598141747</v>
          </cell>
          <cell r="L16">
            <v>-3043581.8200000003</v>
          </cell>
        </row>
        <row r="17">
          <cell r="B17">
            <v>95399307</v>
          </cell>
          <cell r="D17">
            <v>4084173</v>
          </cell>
          <cell r="G17">
            <v>83566430.61</v>
          </cell>
          <cell r="H17">
            <v>1745606.3900000006</v>
          </cell>
          <cell r="I17">
            <v>42.74075534998152</v>
          </cell>
          <cell r="J17">
            <v>-2338566.6099999994</v>
          </cell>
          <cell r="K17">
            <v>87.59647552785682</v>
          </cell>
          <cell r="L17">
            <v>-11832876.39</v>
          </cell>
        </row>
        <row r="18">
          <cell r="B18">
            <v>9268225</v>
          </cell>
          <cell r="D18">
            <v>1525002</v>
          </cell>
          <cell r="G18">
            <v>8186069.82</v>
          </cell>
          <cell r="H18">
            <v>141001.5700000003</v>
          </cell>
          <cell r="I18">
            <v>9.245992464272197</v>
          </cell>
          <cell r="J18">
            <v>-1384000.4299999997</v>
          </cell>
          <cell r="K18">
            <v>88.32402989784993</v>
          </cell>
          <cell r="L18">
            <v>-1082155.1799999997</v>
          </cell>
        </row>
        <row r="19">
          <cell r="B19">
            <v>20583455</v>
          </cell>
          <cell r="D19">
            <v>2051477</v>
          </cell>
          <cell r="G19">
            <v>18348232.95</v>
          </cell>
          <cell r="H19">
            <v>231652.0799999982</v>
          </cell>
          <cell r="I19">
            <v>11.291965739805915</v>
          </cell>
          <cell r="J19">
            <v>-1819824.9200000018</v>
          </cell>
          <cell r="K19">
            <v>89.14068580809197</v>
          </cell>
          <cell r="L19">
            <v>-2235222.0500000007</v>
          </cell>
        </row>
        <row r="20">
          <cell r="B20">
            <v>44775773</v>
          </cell>
          <cell r="D20">
            <v>5755789</v>
          </cell>
          <cell r="G20">
            <v>39995411.04</v>
          </cell>
          <cell r="H20">
            <v>804414.4099999964</v>
          </cell>
          <cell r="I20">
            <v>13.975745288786584</v>
          </cell>
          <cell r="J20">
            <v>-4951374.590000004</v>
          </cell>
          <cell r="K20">
            <v>89.32377569450335</v>
          </cell>
          <cell r="L20">
            <v>-4780361.960000001</v>
          </cell>
        </row>
        <row r="21">
          <cell r="B21">
            <v>30379900</v>
          </cell>
          <cell r="D21">
            <v>2351991</v>
          </cell>
          <cell r="G21">
            <v>28768664.11</v>
          </cell>
          <cell r="H21">
            <v>300633.8200000003</v>
          </cell>
          <cell r="I21">
            <v>12.782099081161464</v>
          </cell>
          <cell r="J21">
            <v>-2051357.1799999997</v>
          </cell>
          <cell r="K21">
            <v>94.69637526785803</v>
          </cell>
          <cell r="L21">
            <v>-1611235.8900000006</v>
          </cell>
        </row>
        <row r="22">
          <cell r="B22">
            <v>42905549</v>
          </cell>
          <cell r="D22">
            <v>2989553</v>
          </cell>
          <cell r="G22">
            <v>39186460.73</v>
          </cell>
          <cell r="H22">
            <v>826130.4199999943</v>
          </cell>
          <cell r="I22">
            <v>27.63391115661754</v>
          </cell>
          <cell r="J22">
            <v>-2163422.5800000057</v>
          </cell>
          <cell r="K22">
            <v>91.33191776662734</v>
          </cell>
          <cell r="L22">
            <v>-3719088.2700000033</v>
          </cell>
        </row>
        <row r="23">
          <cell r="B23">
            <v>22614350</v>
          </cell>
          <cell r="D23">
            <v>2241712</v>
          </cell>
          <cell r="G23">
            <v>20951616.42</v>
          </cell>
          <cell r="H23">
            <v>278559.8100000024</v>
          </cell>
          <cell r="I23">
            <v>12.42620862983302</v>
          </cell>
          <cell r="J23">
            <v>-1963152.1899999976</v>
          </cell>
          <cell r="K23">
            <v>92.64744031997382</v>
          </cell>
          <cell r="L23">
            <v>-1662733.5799999982</v>
          </cell>
        </row>
        <row r="24">
          <cell r="B24">
            <v>24590810</v>
          </cell>
          <cell r="D24">
            <v>2334186</v>
          </cell>
          <cell r="G24">
            <v>25121417.8</v>
          </cell>
          <cell r="H24">
            <v>367118.1400000006</v>
          </cell>
          <cell r="I24">
            <v>15.727887152095017</v>
          </cell>
          <cell r="J24">
            <v>-1967067.8599999994</v>
          </cell>
          <cell r="K24">
            <v>102.15774836209137</v>
          </cell>
          <cell r="L24">
            <v>530607.8000000007</v>
          </cell>
        </row>
        <row r="25">
          <cell r="B25">
            <v>33009100</v>
          </cell>
          <cell r="D25">
            <v>3530845</v>
          </cell>
          <cell r="G25">
            <v>30941992.92</v>
          </cell>
          <cell r="H25">
            <v>420314.6700000018</v>
          </cell>
          <cell r="I25">
            <v>11.9040816008633</v>
          </cell>
          <cell r="J25">
            <v>-3110530.329999998</v>
          </cell>
          <cell r="K25">
            <v>93.73776600997907</v>
          </cell>
          <cell r="L25">
            <v>-2067107.0799999982</v>
          </cell>
        </row>
        <row r="26">
          <cell r="B26">
            <v>21452079</v>
          </cell>
          <cell r="D26">
            <v>2235894</v>
          </cell>
          <cell r="G26">
            <v>20391353.33</v>
          </cell>
          <cell r="H26">
            <v>281439.9099999964</v>
          </cell>
          <cell r="I26">
            <v>12.587354767265193</v>
          </cell>
          <cell r="J26">
            <v>-1954454.0900000036</v>
          </cell>
          <cell r="K26">
            <v>95.0553712299866</v>
          </cell>
          <cell r="L26">
            <v>-1060725.6700000018</v>
          </cell>
        </row>
        <row r="27">
          <cell r="B27">
            <v>17498473</v>
          </cell>
          <cell r="D27">
            <v>1504668</v>
          </cell>
          <cell r="G27">
            <v>16639845.03</v>
          </cell>
          <cell r="H27">
            <v>286756.4299999997</v>
          </cell>
          <cell r="I27">
            <v>19.057787498637556</v>
          </cell>
          <cell r="J27">
            <v>-1217911.5700000003</v>
          </cell>
          <cell r="K27">
            <v>95.0931262973632</v>
          </cell>
          <cell r="L27">
            <v>-858627.9700000007</v>
          </cell>
        </row>
        <row r="28">
          <cell r="B28">
            <v>32196441</v>
          </cell>
          <cell r="D28">
            <v>1328835</v>
          </cell>
          <cell r="G28">
            <v>29173019.69</v>
          </cell>
          <cell r="H28">
            <v>395800.8800000027</v>
          </cell>
          <cell r="I28">
            <v>29.785555016236227</v>
          </cell>
          <cell r="J28">
            <v>-933034.1199999973</v>
          </cell>
          <cell r="K28">
            <v>90.60945490838569</v>
          </cell>
          <cell r="L28">
            <v>-3023421.3099999987</v>
          </cell>
        </row>
        <row r="29">
          <cell r="B29">
            <v>64112252</v>
          </cell>
          <cell r="D29">
            <v>6131001</v>
          </cell>
          <cell r="G29">
            <v>56235078.09</v>
          </cell>
          <cell r="H29">
            <v>1385491.2200000063</v>
          </cell>
          <cell r="I29">
            <v>22.59812418885605</v>
          </cell>
          <cell r="J29">
            <v>-4745509.779999994</v>
          </cell>
          <cell r="K29">
            <v>87.71346557909088</v>
          </cell>
          <cell r="L29">
            <v>-7877173.909999996</v>
          </cell>
        </row>
        <row r="30">
          <cell r="B30">
            <v>26947314</v>
          </cell>
          <cell r="D30">
            <v>2391018</v>
          </cell>
          <cell r="G30">
            <v>23815614.76</v>
          </cell>
          <cell r="H30">
            <v>350995.6300000027</v>
          </cell>
          <cell r="I30">
            <v>14.679756906890818</v>
          </cell>
          <cell r="J30">
            <v>-2040022.3699999973</v>
          </cell>
          <cell r="K30">
            <v>88.3784363814516</v>
          </cell>
          <cell r="L30">
            <v>-3131699.2399999984</v>
          </cell>
        </row>
        <row r="31">
          <cell r="B31">
            <v>28705895</v>
          </cell>
          <cell r="D31">
            <v>2683170</v>
          </cell>
          <cell r="G31">
            <v>25809685.36</v>
          </cell>
          <cell r="H31">
            <v>373789.75</v>
          </cell>
          <cell r="I31">
            <v>13.930900762903581</v>
          </cell>
          <cell r="J31">
            <v>-2309380.25</v>
          </cell>
          <cell r="K31">
            <v>89.91074955161649</v>
          </cell>
          <cell r="L31">
            <v>-2896209.6400000006</v>
          </cell>
        </row>
        <row r="32">
          <cell r="B32">
            <v>10198716</v>
          </cell>
          <cell r="D32">
            <v>780460</v>
          </cell>
          <cell r="G32">
            <v>9620581.74</v>
          </cell>
          <cell r="H32">
            <v>117440.13000000082</v>
          </cell>
          <cell r="I32">
            <v>15.047552725315944</v>
          </cell>
          <cell r="J32">
            <v>-663019.8699999992</v>
          </cell>
          <cell r="K32">
            <v>94.33130346996622</v>
          </cell>
          <cell r="L32">
            <v>-578134.2599999998</v>
          </cell>
        </row>
        <row r="33">
          <cell r="B33">
            <v>25192542</v>
          </cell>
          <cell r="D33">
            <v>1695158</v>
          </cell>
          <cell r="G33">
            <v>22967693.37</v>
          </cell>
          <cell r="H33">
            <v>344620.5300000012</v>
          </cell>
          <cell r="I33">
            <v>20.32969965041614</v>
          </cell>
          <cell r="J33">
            <v>-1350537.4699999988</v>
          </cell>
          <cell r="K33">
            <v>91.16862192787056</v>
          </cell>
          <cell r="L33">
            <v>-2224848.629999999</v>
          </cell>
        </row>
        <row r="34">
          <cell r="B34">
            <v>19832076</v>
          </cell>
          <cell r="D34">
            <v>1920722</v>
          </cell>
          <cell r="G34">
            <v>18523064.81</v>
          </cell>
          <cell r="H34">
            <v>263078.37999999896</v>
          </cell>
          <cell r="I34">
            <v>13.69684837264315</v>
          </cell>
          <cell r="J34">
            <v>-1657643.620000001</v>
          </cell>
          <cell r="K34">
            <v>93.3995251430057</v>
          </cell>
          <cell r="L34">
            <v>-1309011.1900000013</v>
          </cell>
        </row>
        <row r="35">
          <cell r="B35">
            <v>39468863</v>
          </cell>
          <cell r="D35">
            <v>1627096</v>
          </cell>
          <cell r="G35">
            <v>35589211.94</v>
          </cell>
          <cell r="H35">
            <v>439538.2599999979</v>
          </cell>
          <cell r="I35">
            <v>27.01366483600217</v>
          </cell>
          <cell r="J35">
            <v>-1187557.740000002</v>
          </cell>
          <cell r="K35">
            <v>90.17035008077126</v>
          </cell>
          <cell r="L35">
            <v>-3879651.0600000024</v>
          </cell>
        </row>
        <row r="36">
          <cell r="B36">
            <v>4047758198</v>
          </cell>
          <cell r="D36">
            <v>465922588</v>
          </cell>
          <cell r="G36">
            <v>3486445855.930001</v>
          </cell>
          <cell r="H36">
            <v>81926941.97999999</v>
          </cell>
          <cell r="I36">
            <v>17.583809862422896</v>
          </cell>
          <cell r="J36">
            <v>-383995646.02</v>
          </cell>
          <cell r="K36">
            <v>86.13276004610789</v>
          </cell>
          <cell r="L36">
            <v>-561312342.0699999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I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16" sqref="A16"/>
    </sheetView>
  </sheetViews>
  <sheetFormatPr defaultColWidth="9.140625" defaultRowHeight="12.75"/>
  <cols>
    <col min="1" max="1" width="28.57421875" style="0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0" customWidth="1"/>
  </cols>
  <sheetData>
    <row r="2" spans="1:9" ht="18.75">
      <c r="A2" s="1" t="str">
        <f>'[5]вспомогат'!A2</f>
        <v>Щоденний моніторинг виконання за помісячним розписом доходів станом на 06.12.2013</v>
      </c>
      <c r="B2" s="1"/>
      <c r="C2" s="1"/>
      <c r="D2" s="1"/>
      <c r="E2" s="1"/>
      <c r="F2" s="1"/>
      <c r="G2" s="1"/>
      <c r="H2" s="1"/>
      <c r="I2" s="1"/>
    </row>
    <row r="3" ht="12.75">
      <c r="I3" s="3" t="s">
        <v>0</v>
      </c>
    </row>
    <row r="5" spans="1:9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</row>
    <row r="6" spans="1:9" ht="12.75" customHeight="1">
      <c r="A6" s="7"/>
      <c r="B6" s="8" t="s">
        <v>3</v>
      </c>
      <c r="C6" s="8" t="s">
        <v>4</v>
      </c>
      <c r="D6" s="9" t="str">
        <f>'[5]вспомогат'!G6</f>
        <v>Фактично надійшло на 06.12.2013</v>
      </c>
      <c r="E6" s="10"/>
      <c r="F6" s="11" t="s">
        <v>5</v>
      </c>
      <c r="G6" s="12"/>
      <c r="H6" s="12"/>
      <c r="I6" s="12"/>
    </row>
    <row r="7" spans="1:9" ht="12.75">
      <c r="A7" s="7"/>
      <c r="B7" s="13" t="s">
        <v>6</v>
      </c>
      <c r="C7" s="13" t="s">
        <v>7</v>
      </c>
      <c r="D7" s="14"/>
      <c r="E7" s="15"/>
      <c r="F7" s="16" t="s">
        <v>8</v>
      </c>
      <c r="G7" s="17"/>
      <c r="H7" s="17"/>
      <c r="I7" s="17"/>
    </row>
    <row r="8" spans="1:9" ht="12.75">
      <c r="A8" s="7"/>
      <c r="B8" s="13" t="s">
        <v>9</v>
      </c>
      <c r="C8" s="13" t="str">
        <f>'[5]вспомогат'!D8</f>
        <v>грудень</v>
      </c>
      <c r="D8" s="18" t="s">
        <v>10</v>
      </c>
      <c r="E8" s="19" t="str">
        <f>'[5]вспомогат'!H8</f>
        <v>за грудень</v>
      </c>
      <c r="F8" s="20" t="str">
        <f>'[5]вспомогат'!I8</f>
        <v>за грудень</v>
      </c>
      <c r="G8" s="21"/>
      <c r="H8" s="20" t="str">
        <f>'[5]вспомогат'!K8</f>
        <v>за рік</v>
      </c>
      <c r="I8" s="21"/>
    </row>
    <row r="9" spans="1:9" ht="12.75">
      <c r="A9" s="22"/>
      <c r="B9" s="23" t="str">
        <f>'[5]вспомогат'!B9</f>
        <v> рік </v>
      </c>
      <c r="C9" s="24"/>
      <c r="D9" s="25"/>
      <c r="E9" s="24"/>
      <c r="F9" s="26" t="s">
        <v>11</v>
      </c>
      <c r="G9" s="27" t="s">
        <v>12</v>
      </c>
      <c r="H9" s="28" t="s">
        <v>11</v>
      </c>
      <c r="I9" s="29" t="s">
        <v>12</v>
      </c>
    </row>
    <row r="10" spans="1:9" ht="12.75">
      <c r="A10" s="30" t="s">
        <v>13</v>
      </c>
      <c r="B10" s="31">
        <f>'[5]вспомогат'!B10</f>
        <v>931893880</v>
      </c>
      <c r="C10" s="31">
        <f>'[5]вспомогат'!D10</f>
        <v>86312012</v>
      </c>
      <c r="D10" s="31">
        <f>'[5]вспомогат'!G10</f>
        <v>842172155.65</v>
      </c>
      <c r="E10" s="31">
        <f>'[5]вспомогат'!H10</f>
        <v>20706747.149999976</v>
      </c>
      <c r="F10" s="32">
        <f>'[5]вспомогат'!I10</f>
        <v>23.990574046634407</v>
      </c>
      <c r="G10" s="33">
        <f>'[5]вспомогат'!J10</f>
        <v>-65605264.850000024</v>
      </c>
      <c r="H10" s="34">
        <f>'[5]вспомогат'!K10</f>
        <v>90.37210928458936</v>
      </c>
      <c r="I10" s="35">
        <f>'[5]вспомогат'!L10</f>
        <v>-89721724.35000002</v>
      </c>
    </row>
    <row r="11" spans="1:9" ht="12.75">
      <c r="A11" s="30"/>
      <c r="B11" s="31"/>
      <c r="C11" s="36"/>
      <c r="D11" s="31"/>
      <c r="E11" s="36"/>
      <c r="F11" s="37"/>
      <c r="G11" s="33"/>
      <c r="H11" s="34"/>
      <c r="I11" s="35"/>
    </row>
    <row r="12" spans="1:9" ht="12.75">
      <c r="A12" s="30" t="s">
        <v>14</v>
      </c>
      <c r="B12" s="31">
        <f>'[5]вспомогат'!B11</f>
        <v>1874282300</v>
      </c>
      <c r="C12" s="36">
        <f>'[5]вспомогат'!D11</f>
        <v>271843800</v>
      </c>
      <c r="D12" s="31">
        <f>'[5]вспомогат'!G11</f>
        <v>1554632984</v>
      </c>
      <c r="E12" s="36">
        <f>'[5]вспомогат'!H11</f>
        <v>39042890.44000006</v>
      </c>
      <c r="F12" s="37">
        <f>'[5]вспомогат'!I11</f>
        <v>14.362251572410353</v>
      </c>
      <c r="G12" s="33">
        <f>'[5]вспомогат'!J11</f>
        <v>-232800909.55999994</v>
      </c>
      <c r="H12" s="34">
        <f>'[5]вспомогат'!K11</f>
        <v>82.94550847543084</v>
      </c>
      <c r="I12" s="35">
        <f>'[5]вспомогат'!L11</f>
        <v>-319649316</v>
      </c>
    </row>
    <row r="13" spans="1:9" ht="12.75">
      <c r="A13" s="30" t="s">
        <v>15</v>
      </c>
      <c r="B13" s="31">
        <f>'[5]вспомогат'!B12</f>
        <v>145415530</v>
      </c>
      <c r="C13" s="36">
        <f>'[5]вспомогат'!D12</f>
        <v>16208335</v>
      </c>
      <c r="D13" s="31">
        <f>'[5]вспомогат'!G12</f>
        <v>116536007.74</v>
      </c>
      <c r="E13" s="36">
        <f>'[5]вспомогат'!H12</f>
        <v>1471807.8299999982</v>
      </c>
      <c r="F13" s="37">
        <f>'[5]вспомогат'!I12</f>
        <v>9.080561513566929</v>
      </c>
      <c r="G13" s="33">
        <f>'[5]вспомогат'!J12</f>
        <v>-14736527.170000002</v>
      </c>
      <c r="H13" s="34">
        <f>'[5]вспомогат'!K12</f>
        <v>80.14000137399354</v>
      </c>
      <c r="I13" s="35">
        <f>'[5]вспомогат'!L12</f>
        <v>-28879522.260000005</v>
      </c>
    </row>
    <row r="14" spans="1:9" ht="12.75">
      <c r="A14" s="38" t="s">
        <v>16</v>
      </c>
      <c r="B14" s="31">
        <f>'[5]вспомогат'!B13</f>
        <v>267787710</v>
      </c>
      <c r="C14" s="36">
        <f>'[5]вспомогат'!D13</f>
        <v>22666575</v>
      </c>
      <c r="D14" s="31">
        <f>'[5]вспомогат'!G13</f>
        <v>240745063.77</v>
      </c>
      <c r="E14" s="36">
        <f>'[5]вспомогат'!H13</f>
        <v>8227131.930000007</v>
      </c>
      <c r="F14" s="37">
        <f>'[5]вспомогат'!I13</f>
        <v>36.29631706598816</v>
      </c>
      <c r="G14" s="33">
        <f>'[5]вспомогат'!J13</f>
        <v>-14439443.069999993</v>
      </c>
      <c r="H14" s="34">
        <f>'[5]вспомогат'!K13</f>
        <v>89.9014610379244</v>
      </c>
      <c r="I14" s="35">
        <f>'[5]вспомогат'!L13</f>
        <v>-27042646.22999999</v>
      </c>
    </row>
    <row r="15" spans="1:9" ht="12.75">
      <c r="A15" s="30" t="s">
        <v>17</v>
      </c>
      <c r="B15" s="31">
        <f>'[5]вспомогат'!B14</f>
        <v>162592400</v>
      </c>
      <c r="C15" s="36">
        <f>'[5]вспомогат'!D14</f>
        <v>15109100</v>
      </c>
      <c r="D15" s="31">
        <f>'[5]вспомогат'!G14</f>
        <v>129457477.02</v>
      </c>
      <c r="E15" s="36">
        <f>'[5]вспомогат'!H14</f>
        <v>2305452.4899999946</v>
      </c>
      <c r="F15" s="37">
        <f>'[5]вспомогат'!I14</f>
        <v>15.258701643380443</v>
      </c>
      <c r="G15" s="33">
        <f>'[5]вспомогат'!J14</f>
        <v>-12803647.510000005</v>
      </c>
      <c r="H15" s="34">
        <f>'[5]вспомогат'!K14</f>
        <v>79.62086605523997</v>
      </c>
      <c r="I15" s="35">
        <f>'[5]вспомогат'!L14</f>
        <v>-33134922.980000004</v>
      </c>
    </row>
    <row r="16" spans="1:9" ht="12.75">
      <c r="A16" s="30" t="s">
        <v>18</v>
      </c>
      <c r="B16" s="31">
        <f>'[5]вспомогат'!B15</f>
        <v>26918300</v>
      </c>
      <c r="C16" s="36">
        <f>'[5]вспомогат'!D15</f>
        <v>3267518</v>
      </c>
      <c r="D16" s="31">
        <f>'[5]вспомогат'!G15</f>
        <v>22377347.05</v>
      </c>
      <c r="E16" s="36">
        <f>'[5]вспомогат'!H15</f>
        <v>391438.6000000015</v>
      </c>
      <c r="F16" s="37">
        <f>'[5]вспомогат'!I15</f>
        <v>11.979692231228764</v>
      </c>
      <c r="G16" s="33">
        <f>'[5]вспомогат'!J15</f>
        <v>-2876079.3999999985</v>
      </c>
      <c r="H16" s="34">
        <f>'[5]вспомогат'!K15</f>
        <v>83.13061021684133</v>
      </c>
      <c r="I16" s="35">
        <f>'[5]вспомогат'!L15</f>
        <v>-4540952.949999999</v>
      </c>
    </row>
    <row r="17" spans="1:9" ht="20.25" customHeight="1">
      <c r="A17" s="39" t="s">
        <v>19</v>
      </c>
      <c r="B17" s="40">
        <f>SUM(B12:B16)</f>
        <v>2476996240</v>
      </c>
      <c r="C17" s="40">
        <f>SUM(C12:C16)</f>
        <v>329095328</v>
      </c>
      <c r="D17" s="40">
        <f>SUM(D12:D16)</f>
        <v>2063748879.58</v>
      </c>
      <c r="E17" s="40">
        <f>SUM(E12:E16)</f>
        <v>51438721.29000006</v>
      </c>
      <c r="F17" s="41">
        <f>E17/C17*100</f>
        <v>15.630340789888109</v>
      </c>
      <c r="G17" s="40">
        <f>SUM(G12:G16)</f>
        <v>-277656606.7099999</v>
      </c>
      <c r="H17" s="42">
        <f>D17/B17*100</f>
        <v>83.31659314832064</v>
      </c>
      <c r="I17" s="40">
        <f>SUM(I12:I16)</f>
        <v>-413247360.42</v>
      </c>
    </row>
    <row r="18" spans="1:9" ht="20.25" customHeight="1">
      <c r="A18" s="30" t="s">
        <v>20</v>
      </c>
      <c r="B18" s="43">
        <f>'[5]вспомогат'!B16</f>
        <v>29736958</v>
      </c>
      <c r="C18" s="44">
        <f>'[5]вспомогат'!D16</f>
        <v>1352498</v>
      </c>
      <c r="D18" s="43">
        <f>'[5]вспомогат'!G16</f>
        <v>26693376.18</v>
      </c>
      <c r="E18" s="44">
        <f>'[5]вспомогат'!H16</f>
        <v>427091.1099999994</v>
      </c>
      <c r="F18" s="45">
        <f>'[5]вспомогат'!I16</f>
        <v>31.57794761988553</v>
      </c>
      <c r="G18" s="46">
        <f>'[5]вспомогат'!J16</f>
        <v>-925406.8900000006</v>
      </c>
      <c r="H18" s="47">
        <f>'[5]вспомогат'!K16</f>
        <v>89.76498598141747</v>
      </c>
      <c r="I18" s="48">
        <f>'[5]вспомогат'!L16</f>
        <v>-3043581.8200000003</v>
      </c>
    </row>
    <row r="19" spans="1:9" ht="12.75">
      <c r="A19" s="30" t="s">
        <v>21</v>
      </c>
      <c r="B19" s="31">
        <f>'[5]вспомогат'!B17</f>
        <v>95399307</v>
      </c>
      <c r="C19" s="36">
        <f>'[5]вспомогат'!D17</f>
        <v>4084173</v>
      </c>
      <c r="D19" s="31">
        <f>'[5]вспомогат'!G17</f>
        <v>83566430.61</v>
      </c>
      <c r="E19" s="36">
        <f>'[5]вспомогат'!H17</f>
        <v>1745606.3900000006</v>
      </c>
      <c r="F19" s="37">
        <f>'[5]вспомогат'!I17</f>
        <v>42.74075534998152</v>
      </c>
      <c r="G19" s="33">
        <f>'[5]вспомогат'!J17</f>
        <v>-2338566.6099999994</v>
      </c>
      <c r="H19" s="34">
        <f>'[5]вспомогат'!K17</f>
        <v>87.59647552785682</v>
      </c>
      <c r="I19" s="35">
        <f>'[5]вспомогат'!L17</f>
        <v>-11832876.39</v>
      </c>
    </row>
    <row r="20" spans="1:9" ht="12.75">
      <c r="A20" s="30" t="s">
        <v>22</v>
      </c>
      <c r="B20" s="31">
        <f>'[5]вспомогат'!B18</f>
        <v>9268225</v>
      </c>
      <c r="C20" s="36">
        <f>'[5]вспомогат'!D18</f>
        <v>1525002</v>
      </c>
      <c r="D20" s="31">
        <f>'[5]вспомогат'!G18</f>
        <v>8186069.82</v>
      </c>
      <c r="E20" s="36">
        <f>'[5]вспомогат'!H18</f>
        <v>141001.5700000003</v>
      </c>
      <c r="F20" s="37">
        <f>'[5]вспомогат'!I18</f>
        <v>9.245992464272197</v>
      </c>
      <c r="G20" s="33">
        <f>'[5]вспомогат'!J18</f>
        <v>-1384000.4299999997</v>
      </c>
      <c r="H20" s="34">
        <f>'[5]вспомогат'!K18</f>
        <v>88.32402989784993</v>
      </c>
      <c r="I20" s="35">
        <f>'[5]вспомогат'!L18</f>
        <v>-1082155.1799999997</v>
      </c>
    </row>
    <row r="21" spans="1:9" ht="12.75">
      <c r="A21" s="30" t="s">
        <v>23</v>
      </c>
      <c r="B21" s="31">
        <f>'[5]вспомогат'!B19</f>
        <v>20583455</v>
      </c>
      <c r="C21" s="36">
        <f>'[5]вспомогат'!D19</f>
        <v>2051477</v>
      </c>
      <c r="D21" s="31">
        <f>'[5]вспомогат'!G19</f>
        <v>18348232.95</v>
      </c>
      <c r="E21" s="36">
        <f>'[5]вспомогат'!H19</f>
        <v>231652.0799999982</v>
      </c>
      <c r="F21" s="37">
        <f>'[5]вспомогат'!I19</f>
        <v>11.291965739805915</v>
      </c>
      <c r="G21" s="33">
        <f>'[5]вспомогат'!J19</f>
        <v>-1819824.9200000018</v>
      </c>
      <c r="H21" s="34">
        <f>'[5]вспомогат'!K19</f>
        <v>89.14068580809197</v>
      </c>
      <c r="I21" s="35">
        <f>'[5]вспомогат'!L19</f>
        <v>-2235222.0500000007</v>
      </c>
    </row>
    <row r="22" spans="1:9" ht="12.75">
      <c r="A22" s="30" t="s">
        <v>24</v>
      </c>
      <c r="B22" s="31">
        <f>'[5]вспомогат'!B20</f>
        <v>44775773</v>
      </c>
      <c r="C22" s="36">
        <f>'[5]вспомогат'!D20</f>
        <v>5755789</v>
      </c>
      <c r="D22" s="31">
        <f>'[5]вспомогат'!G20</f>
        <v>39995411.04</v>
      </c>
      <c r="E22" s="36">
        <f>'[5]вспомогат'!H20</f>
        <v>804414.4099999964</v>
      </c>
      <c r="F22" s="37">
        <f>'[5]вспомогат'!I20</f>
        <v>13.975745288786584</v>
      </c>
      <c r="G22" s="33">
        <f>'[5]вспомогат'!J20</f>
        <v>-4951374.590000004</v>
      </c>
      <c r="H22" s="34">
        <f>'[5]вспомогат'!K20</f>
        <v>89.32377569450335</v>
      </c>
      <c r="I22" s="35">
        <f>'[5]вспомогат'!L20</f>
        <v>-4780361.960000001</v>
      </c>
    </row>
    <row r="23" spans="1:9" ht="12.75">
      <c r="A23" s="30" t="s">
        <v>25</v>
      </c>
      <c r="B23" s="31">
        <f>'[5]вспомогат'!B21</f>
        <v>30379900</v>
      </c>
      <c r="C23" s="36">
        <f>'[5]вспомогат'!D21</f>
        <v>2351991</v>
      </c>
      <c r="D23" s="31">
        <f>'[5]вспомогат'!G21</f>
        <v>28768664.11</v>
      </c>
      <c r="E23" s="36">
        <f>'[5]вспомогат'!H21</f>
        <v>300633.8200000003</v>
      </c>
      <c r="F23" s="37">
        <f>'[5]вспомогат'!I21</f>
        <v>12.782099081161464</v>
      </c>
      <c r="G23" s="33">
        <f>'[5]вспомогат'!J21</f>
        <v>-2051357.1799999997</v>
      </c>
      <c r="H23" s="34">
        <f>'[5]вспомогат'!K21</f>
        <v>94.69637526785803</v>
      </c>
      <c r="I23" s="35">
        <f>'[5]вспомогат'!L21</f>
        <v>-1611235.8900000006</v>
      </c>
    </row>
    <row r="24" spans="1:9" ht="12.75">
      <c r="A24" s="30" t="s">
        <v>26</v>
      </c>
      <c r="B24" s="31">
        <f>'[5]вспомогат'!B22</f>
        <v>42905549</v>
      </c>
      <c r="C24" s="36">
        <f>'[5]вспомогат'!D22</f>
        <v>2989553</v>
      </c>
      <c r="D24" s="31">
        <f>'[5]вспомогат'!G22</f>
        <v>39186460.73</v>
      </c>
      <c r="E24" s="36">
        <f>'[5]вспомогат'!H22</f>
        <v>826130.4199999943</v>
      </c>
      <c r="F24" s="37">
        <f>'[5]вспомогат'!I22</f>
        <v>27.63391115661754</v>
      </c>
      <c r="G24" s="33">
        <f>'[5]вспомогат'!J22</f>
        <v>-2163422.5800000057</v>
      </c>
      <c r="H24" s="34">
        <f>'[5]вспомогат'!K22</f>
        <v>91.33191776662734</v>
      </c>
      <c r="I24" s="35">
        <f>'[5]вспомогат'!L22</f>
        <v>-3719088.2700000033</v>
      </c>
    </row>
    <row r="25" spans="1:9" ht="12.75">
      <c r="A25" s="30" t="s">
        <v>27</v>
      </c>
      <c r="B25" s="31">
        <f>'[5]вспомогат'!B23</f>
        <v>22614350</v>
      </c>
      <c r="C25" s="36">
        <f>'[5]вспомогат'!D23</f>
        <v>2241712</v>
      </c>
      <c r="D25" s="31">
        <f>'[5]вспомогат'!G23</f>
        <v>20951616.42</v>
      </c>
      <c r="E25" s="36">
        <f>'[5]вспомогат'!H23</f>
        <v>278559.8100000024</v>
      </c>
      <c r="F25" s="37">
        <f>'[5]вспомогат'!I23</f>
        <v>12.42620862983302</v>
      </c>
      <c r="G25" s="33">
        <f>'[5]вспомогат'!J23</f>
        <v>-1963152.1899999976</v>
      </c>
      <c r="H25" s="34">
        <f>'[5]вспомогат'!K23</f>
        <v>92.64744031997382</v>
      </c>
      <c r="I25" s="35">
        <f>'[5]вспомогат'!L23</f>
        <v>-1662733.5799999982</v>
      </c>
    </row>
    <row r="26" spans="1:9" ht="12.75">
      <c r="A26" s="30" t="s">
        <v>28</v>
      </c>
      <c r="B26" s="31">
        <f>'[5]вспомогат'!B24</f>
        <v>24590810</v>
      </c>
      <c r="C26" s="36">
        <f>'[5]вспомогат'!D24</f>
        <v>2334186</v>
      </c>
      <c r="D26" s="31">
        <f>'[5]вспомогат'!G24</f>
        <v>25121417.8</v>
      </c>
      <c r="E26" s="36">
        <f>'[5]вспомогат'!H24</f>
        <v>367118.1400000006</v>
      </c>
      <c r="F26" s="37">
        <f>'[5]вспомогат'!I24</f>
        <v>15.727887152095017</v>
      </c>
      <c r="G26" s="33">
        <f>'[5]вспомогат'!J24</f>
        <v>-1967067.8599999994</v>
      </c>
      <c r="H26" s="34">
        <f>'[5]вспомогат'!K24</f>
        <v>102.15774836209137</v>
      </c>
      <c r="I26" s="35">
        <f>'[5]вспомогат'!L24</f>
        <v>530607.8000000007</v>
      </c>
    </row>
    <row r="27" spans="1:9" ht="12.75">
      <c r="A27" s="30" t="s">
        <v>29</v>
      </c>
      <c r="B27" s="31">
        <f>'[5]вспомогат'!B25</f>
        <v>33009100</v>
      </c>
      <c r="C27" s="36">
        <f>'[5]вспомогат'!D25</f>
        <v>3530845</v>
      </c>
      <c r="D27" s="31">
        <f>'[5]вспомогат'!G25</f>
        <v>30941992.92</v>
      </c>
      <c r="E27" s="36">
        <f>'[5]вспомогат'!H25</f>
        <v>420314.6700000018</v>
      </c>
      <c r="F27" s="37">
        <f>'[5]вспомогат'!I25</f>
        <v>11.9040816008633</v>
      </c>
      <c r="G27" s="33">
        <f>'[5]вспомогат'!J25</f>
        <v>-3110530.329999998</v>
      </c>
      <c r="H27" s="34">
        <f>'[5]вспомогат'!K25</f>
        <v>93.73776600997907</v>
      </c>
      <c r="I27" s="35">
        <f>'[5]вспомогат'!L25</f>
        <v>-2067107.0799999982</v>
      </c>
    </row>
    <row r="28" spans="1:9" ht="12.75">
      <c r="A28" s="30" t="s">
        <v>30</v>
      </c>
      <c r="B28" s="31">
        <f>'[5]вспомогат'!B26</f>
        <v>21452079</v>
      </c>
      <c r="C28" s="36">
        <f>'[5]вспомогат'!D26</f>
        <v>2235894</v>
      </c>
      <c r="D28" s="31">
        <f>'[5]вспомогат'!G26</f>
        <v>20391353.33</v>
      </c>
      <c r="E28" s="36">
        <f>'[5]вспомогат'!H26</f>
        <v>281439.9099999964</v>
      </c>
      <c r="F28" s="37">
        <f>'[5]вспомогат'!I26</f>
        <v>12.587354767265193</v>
      </c>
      <c r="G28" s="33">
        <f>'[5]вспомогат'!J26</f>
        <v>-1954454.0900000036</v>
      </c>
      <c r="H28" s="34">
        <f>'[5]вспомогат'!K26</f>
        <v>95.0553712299866</v>
      </c>
      <c r="I28" s="35">
        <f>'[5]вспомогат'!L26</f>
        <v>-1060725.6700000018</v>
      </c>
    </row>
    <row r="29" spans="1:9" ht="12.75">
      <c r="A29" s="30" t="s">
        <v>31</v>
      </c>
      <c r="B29" s="31">
        <f>'[5]вспомогат'!B27</f>
        <v>17498473</v>
      </c>
      <c r="C29" s="36">
        <f>'[5]вспомогат'!D27</f>
        <v>1504668</v>
      </c>
      <c r="D29" s="31">
        <f>'[5]вспомогат'!G27</f>
        <v>16639845.03</v>
      </c>
      <c r="E29" s="36">
        <f>'[5]вспомогат'!H27</f>
        <v>286756.4299999997</v>
      </c>
      <c r="F29" s="37">
        <f>'[5]вспомогат'!I27</f>
        <v>19.057787498637556</v>
      </c>
      <c r="G29" s="33">
        <f>'[5]вспомогат'!J27</f>
        <v>-1217911.5700000003</v>
      </c>
      <c r="H29" s="34">
        <f>'[5]вспомогат'!K27</f>
        <v>95.0931262973632</v>
      </c>
      <c r="I29" s="35">
        <f>'[5]вспомогат'!L27</f>
        <v>-858627.9700000007</v>
      </c>
    </row>
    <row r="30" spans="1:9" ht="12.75">
      <c r="A30" s="30" t="s">
        <v>32</v>
      </c>
      <c r="B30" s="31">
        <f>'[5]вспомогат'!B28</f>
        <v>32196441</v>
      </c>
      <c r="C30" s="36">
        <f>'[5]вспомогат'!D28</f>
        <v>1328835</v>
      </c>
      <c r="D30" s="31">
        <f>'[5]вспомогат'!G28</f>
        <v>29173019.69</v>
      </c>
      <c r="E30" s="36">
        <f>'[5]вспомогат'!H28</f>
        <v>395800.8800000027</v>
      </c>
      <c r="F30" s="37">
        <f>'[5]вспомогат'!I28</f>
        <v>29.785555016236227</v>
      </c>
      <c r="G30" s="33">
        <f>'[5]вспомогат'!J28</f>
        <v>-933034.1199999973</v>
      </c>
      <c r="H30" s="34">
        <f>'[5]вспомогат'!K28</f>
        <v>90.60945490838569</v>
      </c>
      <c r="I30" s="35">
        <f>'[5]вспомогат'!L28</f>
        <v>-3023421.3099999987</v>
      </c>
    </row>
    <row r="31" spans="1:9" ht="12.75">
      <c r="A31" s="30" t="s">
        <v>33</v>
      </c>
      <c r="B31" s="31">
        <f>'[5]вспомогат'!B29</f>
        <v>64112252</v>
      </c>
      <c r="C31" s="36">
        <f>'[5]вспомогат'!D29</f>
        <v>6131001</v>
      </c>
      <c r="D31" s="31">
        <f>'[5]вспомогат'!G29</f>
        <v>56235078.09</v>
      </c>
      <c r="E31" s="36">
        <f>'[5]вспомогат'!H29</f>
        <v>1385491.2200000063</v>
      </c>
      <c r="F31" s="37">
        <f>'[5]вспомогат'!I29</f>
        <v>22.59812418885605</v>
      </c>
      <c r="G31" s="33">
        <f>'[5]вспомогат'!J29</f>
        <v>-4745509.779999994</v>
      </c>
      <c r="H31" s="34">
        <f>'[5]вспомогат'!K29</f>
        <v>87.71346557909088</v>
      </c>
      <c r="I31" s="35">
        <f>'[5]вспомогат'!L29</f>
        <v>-7877173.909999996</v>
      </c>
    </row>
    <row r="32" spans="1:9" ht="12.75">
      <c r="A32" s="30" t="s">
        <v>34</v>
      </c>
      <c r="B32" s="31">
        <f>'[5]вспомогат'!B30</f>
        <v>26947314</v>
      </c>
      <c r="C32" s="36">
        <f>'[5]вспомогат'!D30</f>
        <v>2391018</v>
      </c>
      <c r="D32" s="31">
        <f>'[5]вспомогат'!G30</f>
        <v>23815614.76</v>
      </c>
      <c r="E32" s="36">
        <f>'[5]вспомогат'!H30</f>
        <v>350995.6300000027</v>
      </c>
      <c r="F32" s="37">
        <f>'[5]вспомогат'!I30</f>
        <v>14.679756906890818</v>
      </c>
      <c r="G32" s="33">
        <f>'[5]вспомогат'!J30</f>
        <v>-2040022.3699999973</v>
      </c>
      <c r="H32" s="34">
        <f>'[5]вспомогат'!K30</f>
        <v>88.3784363814516</v>
      </c>
      <c r="I32" s="35">
        <f>'[5]вспомогат'!L30</f>
        <v>-3131699.2399999984</v>
      </c>
    </row>
    <row r="33" spans="1:9" ht="12.75">
      <c r="A33" s="30" t="s">
        <v>35</v>
      </c>
      <c r="B33" s="31">
        <f>'[5]вспомогат'!B31</f>
        <v>28705895</v>
      </c>
      <c r="C33" s="36">
        <f>'[5]вспомогат'!D31</f>
        <v>2683170</v>
      </c>
      <c r="D33" s="31">
        <f>'[5]вспомогат'!G31</f>
        <v>25809685.36</v>
      </c>
      <c r="E33" s="36">
        <f>'[5]вспомогат'!H31</f>
        <v>373789.75</v>
      </c>
      <c r="F33" s="37">
        <f>'[5]вспомогат'!I31</f>
        <v>13.930900762903581</v>
      </c>
      <c r="G33" s="33">
        <f>'[5]вспомогат'!J31</f>
        <v>-2309380.25</v>
      </c>
      <c r="H33" s="34">
        <f>'[5]вспомогат'!K31</f>
        <v>89.91074955161649</v>
      </c>
      <c r="I33" s="35">
        <f>'[5]вспомогат'!L31</f>
        <v>-2896209.6400000006</v>
      </c>
    </row>
    <row r="34" spans="1:9" ht="12.75">
      <c r="A34" s="30" t="s">
        <v>36</v>
      </c>
      <c r="B34" s="31">
        <f>'[5]вспомогат'!B32</f>
        <v>10198716</v>
      </c>
      <c r="C34" s="36">
        <f>'[5]вспомогат'!D32</f>
        <v>780460</v>
      </c>
      <c r="D34" s="31">
        <f>'[5]вспомогат'!G32</f>
        <v>9620581.74</v>
      </c>
      <c r="E34" s="36">
        <f>'[5]вспомогат'!H32</f>
        <v>117440.13000000082</v>
      </c>
      <c r="F34" s="37">
        <f>'[5]вспомогат'!I32</f>
        <v>15.047552725315944</v>
      </c>
      <c r="G34" s="33">
        <f>'[5]вспомогат'!J32</f>
        <v>-663019.8699999992</v>
      </c>
      <c r="H34" s="34">
        <f>'[5]вспомогат'!K32</f>
        <v>94.33130346996622</v>
      </c>
      <c r="I34" s="35">
        <f>'[5]вспомогат'!L32</f>
        <v>-578134.2599999998</v>
      </c>
    </row>
    <row r="35" spans="1:9" ht="12.75">
      <c r="A35" s="30" t="s">
        <v>37</v>
      </c>
      <c r="B35" s="31">
        <f>'[5]вспомогат'!B33</f>
        <v>25192542</v>
      </c>
      <c r="C35" s="36">
        <f>'[5]вспомогат'!D33</f>
        <v>1695158</v>
      </c>
      <c r="D35" s="31">
        <f>'[5]вспомогат'!G33</f>
        <v>22967693.37</v>
      </c>
      <c r="E35" s="36">
        <f>'[5]вспомогат'!H33</f>
        <v>344620.5300000012</v>
      </c>
      <c r="F35" s="37">
        <f>'[5]вспомогат'!I33</f>
        <v>20.32969965041614</v>
      </c>
      <c r="G35" s="33">
        <f>'[5]вспомогат'!J33</f>
        <v>-1350537.4699999988</v>
      </c>
      <c r="H35" s="34">
        <f>'[5]вспомогат'!K33</f>
        <v>91.16862192787056</v>
      </c>
      <c r="I35" s="35">
        <f>'[5]вспомогат'!L33</f>
        <v>-2224848.629999999</v>
      </c>
    </row>
    <row r="36" spans="1:9" ht="12.75">
      <c r="A36" s="30" t="s">
        <v>38</v>
      </c>
      <c r="B36" s="31">
        <f>'[5]вспомогат'!B34</f>
        <v>19832076</v>
      </c>
      <c r="C36" s="36">
        <f>'[5]вспомогат'!D34</f>
        <v>1920722</v>
      </c>
      <c r="D36" s="31">
        <f>'[5]вспомогат'!G34</f>
        <v>18523064.81</v>
      </c>
      <c r="E36" s="36">
        <f>'[5]вспомогат'!H34</f>
        <v>263078.37999999896</v>
      </c>
      <c r="F36" s="37">
        <f>'[5]вспомогат'!I34</f>
        <v>13.69684837264315</v>
      </c>
      <c r="G36" s="33">
        <f>'[5]вспомогат'!J34</f>
        <v>-1657643.620000001</v>
      </c>
      <c r="H36" s="34">
        <f>'[5]вспомогат'!K34</f>
        <v>93.3995251430057</v>
      </c>
      <c r="I36" s="35">
        <f>'[5]вспомогат'!L34</f>
        <v>-1309011.1900000013</v>
      </c>
    </row>
    <row r="37" spans="1:9" ht="12.75">
      <c r="A37" s="30" t="s">
        <v>39</v>
      </c>
      <c r="B37" s="31">
        <f>'[5]вспомогат'!B35</f>
        <v>39468863</v>
      </c>
      <c r="C37" s="36">
        <f>'[5]вспомогат'!D35</f>
        <v>1627096</v>
      </c>
      <c r="D37" s="31">
        <f>'[5]вспомогат'!G35</f>
        <v>35589211.94</v>
      </c>
      <c r="E37" s="36">
        <f>'[5]вспомогат'!H35</f>
        <v>439538.2599999979</v>
      </c>
      <c r="F37" s="37">
        <f>'[5]вспомогат'!I35</f>
        <v>27.01366483600217</v>
      </c>
      <c r="G37" s="33">
        <f>'[5]вспомогат'!J35</f>
        <v>-1187557.740000002</v>
      </c>
      <c r="H37" s="34">
        <f>'[5]вспомогат'!K35</f>
        <v>90.17035008077126</v>
      </c>
      <c r="I37" s="35">
        <f>'[5]вспомогат'!L35</f>
        <v>-3879651.0600000024</v>
      </c>
    </row>
    <row r="38" spans="1:9" ht="18.75" customHeight="1">
      <c r="A38" s="49" t="s">
        <v>40</v>
      </c>
      <c r="B38" s="40">
        <f>SUM(B18:B37)</f>
        <v>638868078</v>
      </c>
      <c r="C38" s="40">
        <f>SUM(C18:C37)</f>
        <v>50515248</v>
      </c>
      <c r="D38" s="40">
        <f>SUM(D18:D37)</f>
        <v>580524820.6999998</v>
      </c>
      <c r="E38" s="40">
        <f>SUM(E18:E37)</f>
        <v>9781473.540000001</v>
      </c>
      <c r="F38" s="41">
        <f>E38/C38*100</f>
        <v>19.36340793575833</v>
      </c>
      <c r="G38" s="40">
        <f>SUM(G18:G37)</f>
        <v>-40733774.46</v>
      </c>
      <c r="H38" s="42">
        <f>D38/B38*100</f>
        <v>90.86771442976993</v>
      </c>
      <c r="I38" s="40">
        <f>SUM(I18:I37)</f>
        <v>-58343257.3</v>
      </c>
    </row>
    <row r="39" spans="1:9" ht="20.25" customHeight="1">
      <c r="A39" s="50" t="s">
        <v>41</v>
      </c>
      <c r="B39" s="51">
        <f>'[5]вспомогат'!B36</f>
        <v>4047758198</v>
      </c>
      <c r="C39" s="51">
        <f>'[5]вспомогат'!D36</f>
        <v>465922588</v>
      </c>
      <c r="D39" s="51">
        <f>'[5]вспомогат'!G36</f>
        <v>3486445855.930001</v>
      </c>
      <c r="E39" s="51">
        <f>'[5]вспомогат'!H36</f>
        <v>81926941.97999999</v>
      </c>
      <c r="F39" s="52">
        <f>'[5]вспомогат'!I36</f>
        <v>17.583809862422896</v>
      </c>
      <c r="G39" s="51">
        <f>'[5]вспомогат'!J36</f>
        <v>-383995646.02</v>
      </c>
      <c r="H39" s="52">
        <f>'[5]вспомогат'!K36</f>
        <v>86.13276004610789</v>
      </c>
      <c r="I39" s="51">
        <f>'[5]вспомогат'!L36</f>
        <v>-561312342.0699999</v>
      </c>
    </row>
    <row r="41" spans="2:4" ht="12.75">
      <c r="B41" s="53"/>
      <c r="D41" s="54"/>
    </row>
    <row r="42" ht="12.75">
      <c r="F42" s="55"/>
    </row>
    <row r="43" spans="2:4" ht="12.75">
      <c r="B43" s="56"/>
      <c r="C43" s="57"/>
      <c r="D43" s="56"/>
    </row>
  </sheetData>
  <mergeCells count="8">
    <mergeCell ref="H8:I8"/>
    <mergeCell ref="F6:I6"/>
    <mergeCell ref="F7:I7"/>
    <mergeCell ref="A2:I2"/>
    <mergeCell ref="A5:A9"/>
    <mergeCell ref="F8:G8"/>
    <mergeCell ref="B5:I5"/>
    <mergeCell ref="D6:E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06.12.2013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2013-12-09T06:12:41Z</dcterms:created>
  <dcterms:modified xsi:type="dcterms:W3CDTF">2013-12-09T06:13:01Z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