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26595" windowHeight="1179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<sst xmlns="http://schemas.openxmlformats.org/spreadsheetml/2006/main" count="44" uniqueCount="42">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</sst>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3" fillId="0" borderId="1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0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58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2" fillId="0" borderId="9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9" xfId="0" applyNumberFormat="1" applyFont="1" applyFill="1" applyBorder="1" applyAlignment="1" applyProtection="1">
      <alignment/>
      <protection/>
    </xf>
    <xf numFmtId="0" fontId="13" fillId="0" borderId="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43;&#1056;&#1059;&#1044;&#1045;&#1053;&#1068;_2013\&#1085;&#1072;&#1076;&#1093;_2312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23.12.2013</v>
          </cell>
        </row>
        <row r="6">
          <cell r="G6" t="str">
            <v>Фактично надійшло на 23.12.2013</v>
          </cell>
        </row>
        <row r="8">
          <cell r="D8" t="str">
            <v>грудень</v>
          </cell>
          <cell r="H8" t="str">
            <v>за грудень</v>
          </cell>
          <cell r="I8" t="str">
            <v>за грудень</v>
          </cell>
          <cell r="K8" t="str">
            <v>за рік</v>
          </cell>
        </row>
        <row r="9">
          <cell r="B9" t="str">
            <v> рік </v>
          </cell>
        </row>
        <row r="10">
          <cell r="B10">
            <v>931893880</v>
          </cell>
          <cell r="D10">
            <v>86312012</v>
          </cell>
          <cell r="G10">
            <v>876530193.3</v>
          </cell>
          <cell r="H10">
            <v>55064784.79999995</v>
          </cell>
          <cell r="I10">
            <v>63.797359746404645</v>
          </cell>
          <cell r="J10">
            <v>-31247227.200000048</v>
          </cell>
          <cell r="K10">
            <v>94.05901381174431</v>
          </cell>
          <cell r="L10">
            <v>-55363686.70000005</v>
          </cell>
        </row>
        <row r="11">
          <cell r="B11">
            <v>1874282300</v>
          </cell>
          <cell r="D11">
            <v>271843800</v>
          </cell>
          <cell r="G11">
            <v>1618703252.15</v>
          </cell>
          <cell r="H11">
            <v>103113158.59000015</v>
          </cell>
          <cell r="I11">
            <v>37.93103193451539</v>
          </cell>
          <cell r="J11">
            <v>-168730641.40999985</v>
          </cell>
          <cell r="K11">
            <v>86.36389791175002</v>
          </cell>
          <cell r="L11">
            <v>-255579047.8499999</v>
          </cell>
        </row>
        <row r="12">
          <cell r="B12">
            <v>145415530</v>
          </cell>
          <cell r="D12">
            <v>16208335</v>
          </cell>
          <cell r="G12">
            <v>121796915.89</v>
          </cell>
          <cell r="H12">
            <v>6732715.980000004</v>
          </cell>
          <cell r="I12">
            <v>41.5386033173673</v>
          </cell>
          <cell r="J12">
            <v>-9475619.019999996</v>
          </cell>
          <cell r="K12">
            <v>83.75784614614409</v>
          </cell>
          <cell r="L12">
            <v>-23618614.11</v>
          </cell>
        </row>
        <row r="13">
          <cell r="B13">
            <v>267787710</v>
          </cell>
          <cell r="D13">
            <v>22666575</v>
          </cell>
          <cell r="G13">
            <v>254052349.01</v>
          </cell>
          <cell r="H13">
            <v>21534417.169999987</v>
          </cell>
          <cell r="I13">
            <v>95.00516584442063</v>
          </cell>
          <cell r="J13">
            <v>-1132157.830000013</v>
          </cell>
          <cell r="K13">
            <v>94.87080232696265</v>
          </cell>
          <cell r="L13">
            <v>-13735360.99000001</v>
          </cell>
        </row>
        <row r="14">
          <cell r="B14">
            <v>162592400</v>
          </cell>
          <cell r="D14">
            <v>15109100</v>
          </cell>
          <cell r="G14">
            <v>135069683.72</v>
          </cell>
          <cell r="H14">
            <v>7917659.189999998</v>
          </cell>
          <cell r="I14">
            <v>52.403248307311465</v>
          </cell>
          <cell r="J14">
            <v>-7191440.810000002</v>
          </cell>
          <cell r="K14">
            <v>83.07256902536649</v>
          </cell>
          <cell r="L14">
            <v>-27522716.28</v>
          </cell>
        </row>
        <row r="15">
          <cell r="B15">
            <v>26918300</v>
          </cell>
          <cell r="D15">
            <v>3267518</v>
          </cell>
          <cell r="G15">
            <v>23345365.59</v>
          </cell>
          <cell r="H15">
            <v>1359457.1400000006</v>
          </cell>
          <cell r="I15">
            <v>41.605192075453004</v>
          </cell>
          <cell r="J15">
            <v>-1908060.8599999994</v>
          </cell>
          <cell r="K15">
            <v>86.72674570830996</v>
          </cell>
          <cell r="L15">
            <v>-3572934.41</v>
          </cell>
        </row>
        <row r="16">
          <cell r="B16">
            <v>29736958</v>
          </cell>
          <cell r="D16">
            <v>1352498</v>
          </cell>
          <cell r="G16">
            <v>27708857.14</v>
          </cell>
          <cell r="H16">
            <v>1442572.0700000003</v>
          </cell>
          <cell r="I16">
            <v>106.65983018089493</v>
          </cell>
          <cell r="J16">
            <v>90074.0700000003</v>
          </cell>
          <cell r="K16">
            <v>93.1798643963515</v>
          </cell>
          <cell r="L16">
            <v>-2028100.8599999994</v>
          </cell>
        </row>
        <row r="17">
          <cell r="B17">
            <v>95369303</v>
          </cell>
          <cell r="D17">
            <v>4054169</v>
          </cell>
          <cell r="G17">
            <v>89323377.58</v>
          </cell>
          <cell r="H17">
            <v>7502553.359999999</v>
          </cell>
          <cell r="I17">
            <v>185.05773587632876</v>
          </cell>
          <cell r="J17">
            <v>3448384.3599999994</v>
          </cell>
          <cell r="K17">
            <v>93.66051210419353</v>
          </cell>
          <cell r="L17">
            <v>-6045925.420000002</v>
          </cell>
        </row>
        <row r="18">
          <cell r="B18">
            <v>9268225</v>
          </cell>
          <cell r="D18">
            <v>1525002</v>
          </cell>
          <cell r="G18">
            <v>8747765.53</v>
          </cell>
          <cell r="H18">
            <v>702697.2799999993</v>
          </cell>
          <cell r="I18">
            <v>46.07844973318063</v>
          </cell>
          <cell r="J18">
            <v>-822304.7200000007</v>
          </cell>
          <cell r="K18">
            <v>94.38447523662836</v>
          </cell>
          <cell r="L18">
            <v>-520459.47000000067</v>
          </cell>
        </row>
        <row r="19">
          <cell r="B19">
            <v>20509165</v>
          </cell>
          <cell r="D19">
            <v>1977187</v>
          </cell>
          <cell r="G19">
            <v>19234049.38</v>
          </cell>
          <cell r="H19">
            <v>1117468.509999998</v>
          </cell>
          <cell r="I19">
            <v>56.51809919850768</v>
          </cell>
          <cell r="J19">
            <v>-859718.4900000021</v>
          </cell>
          <cell r="K19">
            <v>93.78270339138624</v>
          </cell>
          <cell r="L19">
            <v>-1275115.620000001</v>
          </cell>
        </row>
        <row r="20">
          <cell r="B20">
            <v>44800844</v>
          </cell>
          <cell r="D20">
            <v>5780860</v>
          </cell>
          <cell r="G20">
            <v>41944977.05</v>
          </cell>
          <cell r="H20">
            <v>2753980.4199999943</v>
          </cell>
          <cell r="I20">
            <v>47.639631819486965</v>
          </cell>
          <cell r="J20">
            <v>-3026879.5800000057</v>
          </cell>
          <cell r="K20">
            <v>93.6254170791961</v>
          </cell>
          <cell r="L20">
            <v>-2855866.950000003</v>
          </cell>
        </row>
        <row r="21">
          <cell r="B21">
            <v>30389900</v>
          </cell>
          <cell r="D21">
            <v>2361991</v>
          </cell>
          <cell r="G21">
            <v>29967429.88</v>
          </cell>
          <cell r="H21">
            <v>1499399.5899999999</v>
          </cell>
          <cell r="I21">
            <v>63.48032613164063</v>
          </cell>
          <cell r="J21">
            <v>-862591.4100000001</v>
          </cell>
          <cell r="K21">
            <v>98.60983379346428</v>
          </cell>
          <cell r="L21">
            <v>-422470.12000000104</v>
          </cell>
        </row>
        <row r="22">
          <cell r="B22">
            <v>42905549</v>
          </cell>
          <cell r="D22">
            <v>2989553</v>
          </cell>
          <cell r="G22">
            <v>40892801.23</v>
          </cell>
          <cell r="H22">
            <v>2532470.9199999943</v>
          </cell>
          <cell r="I22">
            <v>84.71068818649458</v>
          </cell>
          <cell r="J22">
            <v>-457082.08000000566</v>
          </cell>
          <cell r="K22">
            <v>95.30888703929648</v>
          </cell>
          <cell r="L22">
            <v>-2012747.7700000033</v>
          </cell>
        </row>
        <row r="23">
          <cell r="B23">
            <v>22614350</v>
          </cell>
          <cell r="D23">
            <v>2241712</v>
          </cell>
          <cell r="G23">
            <v>22312105.85</v>
          </cell>
          <cell r="H23">
            <v>1639049.240000002</v>
          </cell>
          <cell r="I23">
            <v>73.11595958802924</v>
          </cell>
          <cell r="J23">
            <v>-602662.7599999979</v>
          </cell>
          <cell r="K23">
            <v>98.66348513222799</v>
          </cell>
          <cell r="L23">
            <v>-302244.1499999985</v>
          </cell>
        </row>
        <row r="24">
          <cell r="B24">
            <v>25160810</v>
          </cell>
          <cell r="D24">
            <v>2904186</v>
          </cell>
          <cell r="G24">
            <v>26040985.71</v>
          </cell>
          <cell r="H24">
            <v>1286686.0500000007</v>
          </cell>
          <cell r="I24">
            <v>44.304533180726054</v>
          </cell>
          <cell r="J24">
            <v>-1617499.9499999993</v>
          </cell>
          <cell r="K24">
            <v>103.49820101181162</v>
          </cell>
          <cell r="L24">
            <v>880175.7100000009</v>
          </cell>
        </row>
        <row r="25">
          <cell r="B25">
            <v>33009100</v>
          </cell>
          <cell r="D25">
            <v>3530845</v>
          </cell>
          <cell r="G25">
            <v>32561691.3</v>
          </cell>
          <cell r="H25">
            <v>2040013.0500000007</v>
          </cell>
          <cell r="I25">
            <v>57.77690751080834</v>
          </cell>
          <cell r="J25">
            <v>-1490831.9499999993</v>
          </cell>
          <cell r="K25">
            <v>98.64458982523001</v>
          </cell>
          <cell r="L25">
            <v>-447408.69999999925</v>
          </cell>
        </row>
        <row r="26">
          <cell r="B26">
            <v>21464203</v>
          </cell>
          <cell r="D26">
            <v>2248018</v>
          </cell>
          <cell r="G26">
            <v>21595776.07</v>
          </cell>
          <cell r="H26">
            <v>1485862.6499999985</v>
          </cell>
          <cell r="I26">
            <v>66.09656372858218</v>
          </cell>
          <cell r="J26">
            <v>-762155.3500000015</v>
          </cell>
          <cell r="K26">
            <v>100.61298837883707</v>
          </cell>
          <cell r="L26">
            <v>131573.0700000003</v>
          </cell>
        </row>
        <row r="27">
          <cell r="B27">
            <v>17528473</v>
          </cell>
          <cell r="D27">
            <v>1534668</v>
          </cell>
          <cell r="G27">
            <v>17574938.37</v>
          </cell>
          <cell r="H27">
            <v>1221849.7700000014</v>
          </cell>
          <cell r="I27">
            <v>79.6165535477381</v>
          </cell>
          <cell r="J27">
            <v>-312818.2299999986</v>
          </cell>
          <cell r="K27">
            <v>100.26508509897012</v>
          </cell>
          <cell r="L27">
            <v>46465.37000000104</v>
          </cell>
        </row>
        <row r="28">
          <cell r="B28">
            <v>32204121</v>
          </cell>
          <cell r="D28">
            <v>1336515</v>
          </cell>
          <cell r="G28">
            <v>30992859.98</v>
          </cell>
          <cell r="H28">
            <v>2215641.170000002</v>
          </cell>
          <cell r="I28">
            <v>165.7775011877908</v>
          </cell>
          <cell r="J28">
            <v>879126.1700000018</v>
          </cell>
          <cell r="K28">
            <v>96.23880117702949</v>
          </cell>
          <cell r="L28">
            <v>-1211261.0199999996</v>
          </cell>
        </row>
        <row r="29">
          <cell r="B29">
            <v>64112252</v>
          </cell>
          <cell r="D29">
            <v>6131001</v>
          </cell>
          <cell r="G29">
            <v>58759532.28</v>
          </cell>
          <cell r="H29">
            <v>3909945.410000004</v>
          </cell>
          <cell r="I29">
            <v>63.77336115260793</v>
          </cell>
          <cell r="J29">
            <v>-2221055.589999996</v>
          </cell>
          <cell r="K29">
            <v>91.65101902831303</v>
          </cell>
          <cell r="L29">
            <v>-5352719.719999999</v>
          </cell>
        </row>
        <row r="30">
          <cell r="B30">
            <v>26947314</v>
          </cell>
          <cell r="D30">
            <v>2391018</v>
          </cell>
          <cell r="G30">
            <v>25198112.09</v>
          </cell>
          <cell r="H30">
            <v>1733492.960000001</v>
          </cell>
          <cell r="I30">
            <v>72.50020535186272</v>
          </cell>
          <cell r="J30">
            <v>-657525.0399999991</v>
          </cell>
          <cell r="K30">
            <v>93.50880792794413</v>
          </cell>
          <cell r="L30">
            <v>-1749201.9100000001</v>
          </cell>
        </row>
        <row r="31">
          <cell r="B31">
            <v>28705895</v>
          </cell>
          <cell r="D31">
            <v>2683170</v>
          </cell>
          <cell r="G31">
            <v>27820402.53</v>
          </cell>
          <cell r="H31">
            <v>2384506.920000002</v>
          </cell>
          <cell r="I31">
            <v>88.86902134415642</v>
          </cell>
          <cell r="J31">
            <v>-298663.0799999982</v>
          </cell>
          <cell r="K31">
            <v>96.91529398404056</v>
          </cell>
          <cell r="L31">
            <v>-885492.4699999988</v>
          </cell>
        </row>
        <row r="32">
          <cell r="B32">
            <v>10198716</v>
          </cell>
          <cell r="D32">
            <v>780460</v>
          </cell>
          <cell r="G32">
            <v>10096130.95</v>
          </cell>
          <cell r="H32">
            <v>592989.3399999999</v>
          </cell>
          <cell r="I32">
            <v>75.97946595597466</v>
          </cell>
          <cell r="J32">
            <v>-187470.66000000015</v>
          </cell>
          <cell r="K32">
            <v>98.99413759536003</v>
          </cell>
          <cell r="L32">
            <v>-102585.05000000075</v>
          </cell>
        </row>
        <row r="33">
          <cell r="B33">
            <v>25192542</v>
          </cell>
          <cell r="D33">
            <v>1695158</v>
          </cell>
          <cell r="G33">
            <v>24402687.58</v>
          </cell>
          <cell r="H33">
            <v>1779614.7399999984</v>
          </cell>
          <cell r="I33">
            <v>104.98223410443146</v>
          </cell>
          <cell r="J33">
            <v>84456.73999999836</v>
          </cell>
          <cell r="K33">
            <v>96.86472917262576</v>
          </cell>
          <cell r="L33">
            <v>-789854.4200000018</v>
          </cell>
        </row>
        <row r="34">
          <cell r="B34">
            <v>19803176</v>
          </cell>
          <cell r="D34">
            <v>1891822</v>
          </cell>
          <cell r="G34">
            <v>19326495.64</v>
          </cell>
          <cell r="H34">
            <v>1066509.210000001</v>
          </cell>
          <cell r="I34">
            <v>56.37471231437212</v>
          </cell>
          <cell r="J34">
            <v>-825312.7899999991</v>
          </cell>
          <cell r="K34">
            <v>97.59290954137862</v>
          </cell>
          <cell r="L34">
            <v>-476680.3599999994</v>
          </cell>
        </row>
        <row r="35">
          <cell r="B35">
            <v>39468863</v>
          </cell>
          <cell r="D35">
            <v>1627096</v>
          </cell>
          <cell r="G35">
            <v>37434056.73</v>
          </cell>
          <cell r="H35">
            <v>2284383.049999997</v>
          </cell>
          <cell r="I35">
            <v>140.39632879682557</v>
          </cell>
          <cell r="J35">
            <v>657287.049999997</v>
          </cell>
          <cell r="K35">
            <v>94.84452777370353</v>
          </cell>
          <cell r="L35">
            <v>-2034806.2700000033</v>
          </cell>
        </row>
        <row r="36">
          <cell r="B36">
            <v>4048279879</v>
          </cell>
          <cell r="D36">
            <v>466444269</v>
          </cell>
          <cell r="G36">
            <v>3641432792.53</v>
          </cell>
          <cell r="H36">
            <v>236913878.58000022</v>
          </cell>
          <cell r="I36">
            <v>50.791465202887984</v>
          </cell>
          <cell r="J36">
            <v>-229530390.41999978</v>
          </cell>
          <cell r="K36">
            <v>89.9501245311503</v>
          </cell>
          <cell r="L36">
            <v>-406847086.47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I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39" sqref="A39"/>
    </sheetView>
  </sheetViews>
  <sheetFormatPr defaultColWidth="9.140625" defaultRowHeight="12.75"/>
  <cols>
    <col min="1" max="1" width="28.57421875" style="0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0" customWidth="1"/>
  </cols>
  <sheetData>
    <row r="2" spans="1:9" ht="18.75">
      <c r="A2" s="1" t="str">
        <f>'[5]вспомогат'!A2</f>
        <v>Щоденний моніторинг виконання за помісячним розписом доходів станом на 23.12.2013</v>
      </c>
      <c r="B2" s="1"/>
      <c r="C2" s="1"/>
      <c r="D2" s="1"/>
      <c r="E2" s="1"/>
      <c r="F2" s="1"/>
      <c r="G2" s="1"/>
      <c r="H2" s="1"/>
      <c r="I2" s="1"/>
    </row>
    <row r="3" ht="12.75">
      <c r="I3" s="3" t="s">
        <v>0</v>
      </c>
    </row>
    <row r="5" spans="1:9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</row>
    <row r="6" spans="1:9" ht="12.75" customHeight="1">
      <c r="A6" s="7"/>
      <c r="B6" s="8" t="s">
        <v>3</v>
      </c>
      <c r="C6" s="8" t="s">
        <v>4</v>
      </c>
      <c r="D6" s="9" t="str">
        <f>'[5]вспомогат'!G6</f>
        <v>Фактично надійшло на 23.12.2013</v>
      </c>
      <c r="E6" s="10"/>
      <c r="F6" s="11" t="s">
        <v>5</v>
      </c>
      <c r="G6" s="12"/>
      <c r="H6" s="12"/>
      <c r="I6" s="12"/>
    </row>
    <row r="7" spans="1:9" ht="12.75">
      <c r="A7" s="7"/>
      <c r="B7" s="13" t="s">
        <v>6</v>
      </c>
      <c r="C7" s="13" t="s">
        <v>7</v>
      </c>
      <c r="D7" s="14"/>
      <c r="E7" s="15"/>
      <c r="F7" s="16" t="s">
        <v>8</v>
      </c>
      <c r="G7" s="17"/>
      <c r="H7" s="17"/>
      <c r="I7" s="17"/>
    </row>
    <row r="8" spans="1:9" ht="12.75">
      <c r="A8" s="7"/>
      <c r="B8" s="13" t="s">
        <v>9</v>
      </c>
      <c r="C8" s="13" t="str">
        <f>'[5]вспомогат'!D8</f>
        <v>грудень</v>
      </c>
      <c r="D8" s="18" t="s">
        <v>10</v>
      </c>
      <c r="E8" s="19" t="str">
        <f>'[5]вспомогат'!H8</f>
        <v>за грудень</v>
      </c>
      <c r="F8" s="20" t="str">
        <f>'[5]вспомогат'!I8</f>
        <v>за грудень</v>
      </c>
      <c r="G8" s="21"/>
      <c r="H8" s="20" t="str">
        <f>'[5]вспомогат'!K8</f>
        <v>за рік</v>
      </c>
      <c r="I8" s="21"/>
    </row>
    <row r="9" spans="1:9" ht="12.75">
      <c r="A9" s="22"/>
      <c r="B9" s="23" t="str">
        <f>'[5]вспомогат'!B9</f>
        <v> рік </v>
      </c>
      <c r="C9" s="24"/>
      <c r="D9" s="25"/>
      <c r="E9" s="24"/>
      <c r="F9" s="26" t="s">
        <v>11</v>
      </c>
      <c r="G9" s="27" t="s">
        <v>12</v>
      </c>
      <c r="H9" s="28" t="s">
        <v>11</v>
      </c>
      <c r="I9" s="29" t="s">
        <v>12</v>
      </c>
    </row>
    <row r="10" spans="1:9" ht="12.75">
      <c r="A10" s="30" t="s">
        <v>13</v>
      </c>
      <c r="B10" s="31">
        <f>'[5]вспомогат'!B10</f>
        <v>931893880</v>
      </c>
      <c r="C10" s="31">
        <f>'[5]вспомогат'!D10</f>
        <v>86312012</v>
      </c>
      <c r="D10" s="31">
        <f>'[5]вспомогат'!G10</f>
        <v>876530193.3</v>
      </c>
      <c r="E10" s="31">
        <f>'[5]вспомогат'!H10</f>
        <v>55064784.79999995</v>
      </c>
      <c r="F10" s="32">
        <f>'[5]вспомогат'!I10</f>
        <v>63.797359746404645</v>
      </c>
      <c r="G10" s="33">
        <f>'[5]вспомогат'!J10</f>
        <v>-31247227.200000048</v>
      </c>
      <c r="H10" s="34">
        <f>'[5]вспомогат'!K10</f>
        <v>94.05901381174431</v>
      </c>
      <c r="I10" s="35">
        <f>'[5]вспомогат'!L10</f>
        <v>-55363686.70000005</v>
      </c>
    </row>
    <row r="11" spans="1:9" ht="12.75">
      <c r="A11" s="30"/>
      <c r="B11" s="31"/>
      <c r="C11" s="36"/>
      <c r="D11" s="31"/>
      <c r="E11" s="36"/>
      <c r="F11" s="37"/>
      <c r="G11" s="33"/>
      <c r="H11" s="34"/>
      <c r="I11" s="35"/>
    </row>
    <row r="12" spans="1:9" ht="12.75">
      <c r="A12" s="30" t="s">
        <v>14</v>
      </c>
      <c r="B12" s="31">
        <f>'[5]вспомогат'!B11</f>
        <v>1874282300</v>
      </c>
      <c r="C12" s="36">
        <f>'[5]вспомогат'!D11</f>
        <v>271843800</v>
      </c>
      <c r="D12" s="31">
        <f>'[5]вспомогат'!G11</f>
        <v>1618703252.15</v>
      </c>
      <c r="E12" s="36">
        <f>'[5]вспомогат'!H11</f>
        <v>103113158.59000015</v>
      </c>
      <c r="F12" s="37">
        <f>'[5]вспомогат'!I11</f>
        <v>37.93103193451539</v>
      </c>
      <c r="G12" s="33">
        <f>'[5]вспомогат'!J11</f>
        <v>-168730641.40999985</v>
      </c>
      <c r="H12" s="34">
        <f>'[5]вспомогат'!K11</f>
        <v>86.36389791175002</v>
      </c>
      <c r="I12" s="35">
        <f>'[5]вспомогат'!L11</f>
        <v>-255579047.8499999</v>
      </c>
    </row>
    <row r="13" spans="1:9" ht="12.75">
      <c r="A13" s="30" t="s">
        <v>15</v>
      </c>
      <c r="B13" s="31">
        <f>'[5]вспомогат'!B12</f>
        <v>145415530</v>
      </c>
      <c r="C13" s="36">
        <f>'[5]вспомогат'!D12</f>
        <v>16208335</v>
      </c>
      <c r="D13" s="31">
        <f>'[5]вспомогат'!G12</f>
        <v>121796915.89</v>
      </c>
      <c r="E13" s="36">
        <f>'[5]вспомогат'!H12</f>
        <v>6732715.980000004</v>
      </c>
      <c r="F13" s="37">
        <f>'[5]вспомогат'!I12</f>
        <v>41.5386033173673</v>
      </c>
      <c r="G13" s="33">
        <f>'[5]вспомогат'!J12</f>
        <v>-9475619.019999996</v>
      </c>
      <c r="H13" s="34">
        <f>'[5]вспомогат'!K12</f>
        <v>83.75784614614409</v>
      </c>
      <c r="I13" s="35">
        <f>'[5]вспомогат'!L12</f>
        <v>-23618614.11</v>
      </c>
    </row>
    <row r="14" spans="1:9" ht="12.75">
      <c r="A14" s="38" t="s">
        <v>16</v>
      </c>
      <c r="B14" s="31">
        <f>'[5]вспомогат'!B13</f>
        <v>267787710</v>
      </c>
      <c r="C14" s="36">
        <f>'[5]вспомогат'!D13</f>
        <v>22666575</v>
      </c>
      <c r="D14" s="31">
        <f>'[5]вспомогат'!G13</f>
        <v>254052349.01</v>
      </c>
      <c r="E14" s="36">
        <f>'[5]вспомогат'!H13</f>
        <v>21534417.169999987</v>
      </c>
      <c r="F14" s="37">
        <f>'[5]вспомогат'!I13</f>
        <v>95.00516584442063</v>
      </c>
      <c r="G14" s="33">
        <f>'[5]вспомогат'!J13</f>
        <v>-1132157.830000013</v>
      </c>
      <c r="H14" s="34">
        <f>'[5]вспомогат'!K13</f>
        <v>94.87080232696265</v>
      </c>
      <c r="I14" s="35">
        <f>'[5]вспомогат'!L13</f>
        <v>-13735360.99000001</v>
      </c>
    </row>
    <row r="15" spans="1:9" ht="12.75">
      <c r="A15" s="30" t="s">
        <v>17</v>
      </c>
      <c r="B15" s="31">
        <f>'[5]вспомогат'!B14</f>
        <v>162592400</v>
      </c>
      <c r="C15" s="36">
        <f>'[5]вспомогат'!D14</f>
        <v>15109100</v>
      </c>
      <c r="D15" s="31">
        <f>'[5]вспомогат'!G14</f>
        <v>135069683.72</v>
      </c>
      <c r="E15" s="36">
        <f>'[5]вспомогат'!H14</f>
        <v>7917659.189999998</v>
      </c>
      <c r="F15" s="37">
        <f>'[5]вспомогат'!I14</f>
        <v>52.403248307311465</v>
      </c>
      <c r="G15" s="33">
        <f>'[5]вспомогат'!J14</f>
        <v>-7191440.810000002</v>
      </c>
      <c r="H15" s="34">
        <f>'[5]вспомогат'!K14</f>
        <v>83.07256902536649</v>
      </c>
      <c r="I15" s="35">
        <f>'[5]вспомогат'!L14</f>
        <v>-27522716.28</v>
      </c>
    </row>
    <row r="16" spans="1:9" ht="12.75">
      <c r="A16" s="30" t="s">
        <v>18</v>
      </c>
      <c r="B16" s="31">
        <f>'[5]вспомогат'!B15</f>
        <v>26918300</v>
      </c>
      <c r="C16" s="36">
        <f>'[5]вспомогат'!D15</f>
        <v>3267518</v>
      </c>
      <c r="D16" s="31">
        <f>'[5]вспомогат'!G15</f>
        <v>23345365.59</v>
      </c>
      <c r="E16" s="36">
        <f>'[5]вспомогат'!H15</f>
        <v>1359457.1400000006</v>
      </c>
      <c r="F16" s="37">
        <f>'[5]вспомогат'!I15</f>
        <v>41.605192075453004</v>
      </c>
      <c r="G16" s="33">
        <f>'[5]вспомогат'!J15</f>
        <v>-1908060.8599999994</v>
      </c>
      <c r="H16" s="34">
        <f>'[5]вспомогат'!K15</f>
        <v>86.72674570830996</v>
      </c>
      <c r="I16" s="35">
        <f>'[5]вспомогат'!L15</f>
        <v>-3572934.41</v>
      </c>
    </row>
    <row r="17" spans="1:9" ht="20.25" customHeight="1">
      <c r="A17" s="39" t="s">
        <v>19</v>
      </c>
      <c r="B17" s="40">
        <f>SUM(B12:B16)</f>
        <v>2476996240</v>
      </c>
      <c r="C17" s="40">
        <f>SUM(C12:C16)</f>
        <v>329095328</v>
      </c>
      <c r="D17" s="40">
        <f>SUM(D12:D16)</f>
        <v>2152967566.36</v>
      </c>
      <c r="E17" s="40">
        <f>SUM(E12:E16)</f>
        <v>140657408.0700001</v>
      </c>
      <c r="F17" s="41">
        <f>E17/C17*100</f>
        <v>42.74062744214957</v>
      </c>
      <c r="G17" s="40">
        <f>SUM(G12:G16)</f>
        <v>-188437919.92999983</v>
      </c>
      <c r="H17" s="42">
        <f>D17/B17*100</f>
        <v>86.91848342733051</v>
      </c>
      <c r="I17" s="40">
        <f>SUM(I12:I16)</f>
        <v>-324028673.6399999</v>
      </c>
    </row>
    <row r="18" spans="1:9" ht="20.25" customHeight="1">
      <c r="A18" s="30" t="s">
        <v>20</v>
      </c>
      <c r="B18" s="43">
        <f>'[5]вспомогат'!B16</f>
        <v>29736958</v>
      </c>
      <c r="C18" s="44">
        <f>'[5]вспомогат'!D16</f>
        <v>1352498</v>
      </c>
      <c r="D18" s="43">
        <f>'[5]вспомогат'!G16</f>
        <v>27708857.14</v>
      </c>
      <c r="E18" s="44">
        <f>'[5]вспомогат'!H16</f>
        <v>1442572.0700000003</v>
      </c>
      <c r="F18" s="45">
        <f>'[5]вспомогат'!I16</f>
        <v>106.65983018089493</v>
      </c>
      <c r="G18" s="46">
        <f>'[5]вспомогат'!J16</f>
        <v>90074.0700000003</v>
      </c>
      <c r="H18" s="47">
        <f>'[5]вспомогат'!K16</f>
        <v>93.1798643963515</v>
      </c>
      <c r="I18" s="48">
        <f>'[5]вспомогат'!L16</f>
        <v>-2028100.8599999994</v>
      </c>
    </row>
    <row r="19" spans="1:9" ht="12.75">
      <c r="A19" s="30" t="s">
        <v>21</v>
      </c>
      <c r="B19" s="31">
        <f>'[5]вспомогат'!B17</f>
        <v>95369303</v>
      </c>
      <c r="C19" s="36">
        <f>'[5]вспомогат'!D17</f>
        <v>4054169</v>
      </c>
      <c r="D19" s="31">
        <f>'[5]вспомогат'!G17</f>
        <v>89323377.58</v>
      </c>
      <c r="E19" s="36">
        <f>'[5]вспомогат'!H17</f>
        <v>7502553.359999999</v>
      </c>
      <c r="F19" s="37">
        <f>'[5]вспомогат'!I17</f>
        <v>185.05773587632876</v>
      </c>
      <c r="G19" s="33">
        <f>'[5]вспомогат'!J17</f>
        <v>3448384.3599999994</v>
      </c>
      <c r="H19" s="34">
        <f>'[5]вспомогат'!K17</f>
        <v>93.66051210419353</v>
      </c>
      <c r="I19" s="35">
        <f>'[5]вспомогат'!L17</f>
        <v>-6045925.420000002</v>
      </c>
    </row>
    <row r="20" spans="1:9" ht="12.75">
      <c r="A20" s="30" t="s">
        <v>22</v>
      </c>
      <c r="B20" s="31">
        <f>'[5]вспомогат'!B18</f>
        <v>9268225</v>
      </c>
      <c r="C20" s="36">
        <f>'[5]вспомогат'!D18</f>
        <v>1525002</v>
      </c>
      <c r="D20" s="31">
        <f>'[5]вспомогат'!G18</f>
        <v>8747765.53</v>
      </c>
      <c r="E20" s="36">
        <f>'[5]вспомогат'!H18</f>
        <v>702697.2799999993</v>
      </c>
      <c r="F20" s="37">
        <f>'[5]вспомогат'!I18</f>
        <v>46.07844973318063</v>
      </c>
      <c r="G20" s="33">
        <f>'[5]вспомогат'!J18</f>
        <v>-822304.7200000007</v>
      </c>
      <c r="H20" s="34">
        <f>'[5]вспомогат'!K18</f>
        <v>94.38447523662836</v>
      </c>
      <c r="I20" s="35">
        <f>'[5]вспомогат'!L18</f>
        <v>-520459.47000000067</v>
      </c>
    </row>
    <row r="21" spans="1:9" ht="12.75">
      <c r="A21" s="30" t="s">
        <v>23</v>
      </c>
      <c r="B21" s="31">
        <f>'[5]вспомогат'!B19</f>
        <v>20509165</v>
      </c>
      <c r="C21" s="36">
        <f>'[5]вспомогат'!D19</f>
        <v>1977187</v>
      </c>
      <c r="D21" s="31">
        <f>'[5]вспомогат'!G19</f>
        <v>19234049.38</v>
      </c>
      <c r="E21" s="36">
        <f>'[5]вспомогат'!H19</f>
        <v>1117468.509999998</v>
      </c>
      <c r="F21" s="37">
        <f>'[5]вспомогат'!I19</f>
        <v>56.51809919850768</v>
      </c>
      <c r="G21" s="33">
        <f>'[5]вспомогат'!J19</f>
        <v>-859718.4900000021</v>
      </c>
      <c r="H21" s="34">
        <f>'[5]вспомогат'!K19</f>
        <v>93.78270339138624</v>
      </c>
      <c r="I21" s="35">
        <f>'[5]вспомогат'!L19</f>
        <v>-1275115.620000001</v>
      </c>
    </row>
    <row r="22" spans="1:9" ht="12.75">
      <c r="A22" s="30" t="s">
        <v>24</v>
      </c>
      <c r="B22" s="31">
        <f>'[5]вспомогат'!B20</f>
        <v>44800844</v>
      </c>
      <c r="C22" s="36">
        <f>'[5]вспомогат'!D20</f>
        <v>5780860</v>
      </c>
      <c r="D22" s="31">
        <f>'[5]вспомогат'!G20</f>
        <v>41944977.05</v>
      </c>
      <c r="E22" s="36">
        <f>'[5]вспомогат'!H20</f>
        <v>2753980.4199999943</v>
      </c>
      <c r="F22" s="37">
        <f>'[5]вспомогат'!I20</f>
        <v>47.639631819486965</v>
      </c>
      <c r="G22" s="33">
        <f>'[5]вспомогат'!J20</f>
        <v>-3026879.5800000057</v>
      </c>
      <c r="H22" s="34">
        <f>'[5]вспомогат'!K20</f>
        <v>93.6254170791961</v>
      </c>
      <c r="I22" s="35">
        <f>'[5]вспомогат'!L20</f>
        <v>-2855866.950000003</v>
      </c>
    </row>
    <row r="23" spans="1:9" ht="12.75">
      <c r="A23" s="30" t="s">
        <v>25</v>
      </c>
      <c r="B23" s="31">
        <f>'[5]вспомогат'!B21</f>
        <v>30389900</v>
      </c>
      <c r="C23" s="36">
        <f>'[5]вспомогат'!D21</f>
        <v>2361991</v>
      </c>
      <c r="D23" s="31">
        <f>'[5]вспомогат'!G21</f>
        <v>29967429.88</v>
      </c>
      <c r="E23" s="36">
        <f>'[5]вспомогат'!H21</f>
        <v>1499399.5899999999</v>
      </c>
      <c r="F23" s="37">
        <f>'[5]вспомогат'!I21</f>
        <v>63.48032613164063</v>
      </c>
      <c r="G23" s="33">
        <f>'[5]вспомогат'!J21</f>
        <v>-862591.4100000001</v>
      </c>
      <c r="H23" s="34">
        <f>'[5]вспомогат'!K21</f>
        <v>98.60983379346428</v>
      </c>
      <c r="I23" s="35">
        <f>'[5]вспомогат'!L21</f>
        <v>-422470.12000000104</v>
      </c>
    </row>
    <row r="24" spans="1:9" ht="12.75">
      <c r="A24" s="30" t="s">
        <v>26</v>
      </c>
      <c r="B24" s="31">
        <f>'[5]вспомогат'!B22</f>
        <v>42905549</v>
      </c>
      <c r="C24" s="36">
        <f>'[5]вспомогат'!D22</f>
        <v>2989553</v>
      </c>
      <c r="D24" s="31">
        <f>'[5]вспомогат'!G22</f>
        <v>40892801.23</v>
      </c>
      <c r="E24" s="36">
        <f>'[5]вспомогат'!H22</f>
        <v>2532470.9199999943</v>
      </c>
      <c r="F24" s="37">
        <f>'[5]вспомогат'!I22</f>
        <v>84.71068818649458</v>
      </c>
      <c r="G24" s="33">
        <f>'[5]вспомогат'!J22</f>
        <v>-457082.08000000566</v>
      </c>
      <c r="H24" s="34">
        <f>'[5]вспомогат'!K22</f>
        <v>95.30888703929648</v>
      </c>
      <c r="I24" s="35">
        <f>'[5]вспомогат'!L22</f>
        <v>-2012747.7700000033</v>
      </c>
    </row>
    <row r="25" spans="1:9" ht="12.75">
      <c r="A25" s="30" t="s">
        <v>27</v>
      </c>
      <c r="B25" s="31">
        <f>'[5]вспомогат'!B23</f>
        <v>22614350</v>
      </c>
      <c r="C25" s="36">
        <f>'[5]вспомогат'!D23</f>
        <v>2241712</v>
      </c>
      <c r="D25" s="31">
        <f>'[5]вспомогат'!G23</f>
        <v>22312105.85</v>
      </c>
      <c r="E25" s="36">
        <f>'[5]вспомогат'!H23</f>
        <v>1639049.240000002</v>
      </c>
      <c r="F25" s="37">
        <f>'[5]вспомогат'!I23</f>
        <v>73.11595958802924</v>
      </c>
      <c r="G25" s="33">
        <f>'[5]вспомогат'!J23</f>
        <v>-602662.7599999979</v>
      </c>
      <c r="H25" s="34">
        <f>'[5]вспомогат'!K23</f>
        <v>98.66348513222799</v>
      </c>
      <c r="I25" s="35">
        <f>'[5]вспомогат'!L23</f>
        <v>-302244.1499999985</v>
      </c>
    </row>
    <row r="26" spans="1:9" ht="12.75">
      <c r="A26" s="30" t="s">
        <v>28</v>
      </c>
      <c r="B26" s="31">
        <f>'[5]вспомогат'!B24</f>
        <v>25160810</v>
      </c>
      <c r="C26" s="36">
        <f>'[5]вспомогат'!D24</f>
        <v>2904186</v>
      </c>
      <c r="D26" s="31">
        <f>'[5]вспомогат'!G24</f>
        <v>26040985.71</v>
      </c>
      <c r="E26" s="36">
        <f>'[5]вспомогат'!H24</f>
        <v>1286686.0500000007</v>
      </c>
      <c r="F26" s="37">
        <f>'[5]вспомогат'!I24</f>
        <v>44.304533180726054</v>
      </c>
      <c r="G26" s="33">
        <f>'[5]вспомогат'!J24</f>
        <v>-1617499.9499999993</v>
      </c>
      <c r="H26" s="34">
        <f>'[5]вспомогат'!K24</f>
        <v>103.49820101181162</v>
      </c>
      <c r="I26" s="35">
        <f>'[5]вспомогат'!L24</f>
        <v>880175.7100000009</v>
      </c>
    </row>
    <row r="27" spans="1:9" ht="12.75">
      <c r="A27" s="30" t="s">
        <v>29</v>
      </c>
      <c r="B27" s="31">
        <f>'[5]вспомогат'!B25</f>
        <v>33009100</v>
      </c>
      <c r="C27" s="36">
        <f>'[5]вспомогат'!D25</f>
        <v>3530845</v>
      </c>
      <c r="D27" s="31">
        <f>'[5]вспомогат'!G25</f>
        <v>32561691.3</v>
      </c>
      <c r="E27" s="36">
        <f>'[5]вспомогат'!H25</f>
        <v>2040013.0500000007</v>
      </c>
      <c r="F27" s="37">
        <f>'[5]вспомогат'!I25</f>
        <v>57.77690751080834</v>
      </c>
      <c r="G27" s="33">
        <f>'[5]вспомогат'!J25</f>
        <v>-1490831.9499999993</v>
      </c>
      <c r="H27" s="34">
        <f>'[5]вспомогат'!K25</f>
        <v>98.64458982523001</v>
      </c>
      <c r="I27" s="35">
        <f>'[5]вспомогат'!L25</f>
        <v>-447408.69999999925</v>
      </c>
    </row>
    <row r="28" spans="1:9" ht="12.75">
      <c r="A28" s="30" t="s">
        <v>30</v>
      </c>
      <c r="B28" s="31">
        <f>'[5]вспомогат'!B26</f>
        <v>21464203</v>
      </c>
      <c r="C28" s="36">
        <f>'[5]вспомогат'!D26</f>
        <v>2248018</v>
      </c>
      <c r="D28" s="31">
        <f>'[5]вспомогат'!G26</f>
        <v>21595776.07</v>
      </c>
      <c r="E28" s="36">
        <f>'[5]вспомогат'!H26</f>
        <v>1485862.6499999985</v>
      </c>
      <c r="F28" s="37">
        <f>'[5]вспомогат'!I26</f>
        <v>66.09656372858218</v>
      </c>
      <c r="G28" s="33">
        <f>'[5]вспомогат'!J26</f>
        <v>-762155.3500000015</v>
      </c>
      <c r="H28" s="34">
        <f>'[5]вспомогат'!K26</f>
        <v>100.61298837883707</v>
      </c>
      <c r="I28" s="35">
        <f>'[5]вспомогат'!L26</f>
        <v>131573.0700000003</v>
      </c>
    </row>
    <row r="29" spans="1:9" ht="12.75">
      <c r="A29" s="30" t="s">
        <v>31</v>
      </c>
      <c r="B29" s="31">
        <f>'[5]вспомогат'!B27</f>
        <v>17528473</v>
      </c>
      <c r="C29" s="36">
        <f>'[5]вспомогат'!D27</f>
        <v>1534668</v>
      </c>
      <c r="D29" s="31">
        <f>'[5]вспомогат'!G27</f>
        <v>17574938.37</v>
      </c>
      <c r="E29" s="36">
        <f>'[5]вспомогат'!H27</f>
        <v>1221849.7700000014</v>
      </c>
      <c r="F29" s="37">
        <f>'[5]вспомогат'!I27</f>
        <v>79.6165535477381</v>
      </c>
      <c r="G29" s="33">
        <f>'[5]вспомогат'!J27</f>
        <v>-312818.2299999986</v>
      </c>
      <c r="H29" s="34">
        <f>'[5]вспомогат'!K27</f>
        <v>100.26508509897012</v>
      </c>
      <c r="I29" s="35">
        <f>'[5]вспомогат'!L27</f>
        <v>46465.37000000104</v>
      </c>
    </row>
    <row r="30" spans="1:9" ht="12.75">
      <c r="A30" s="30" t="s">
        <v>32</v>
      </c>
      <c r="B30" s="31">
        <f>'[5]вспомогат'!B28</f>
        <v>32204121</v>
      </c>
      <c r="C30" s="36">
        <f>'[5]вспомогат'!D28</f>
        <v>1336515</v>
      </c>
      <c r="D30" s="31">
        <f>'[5]вспомогат'!G28</f>
        <v>30992859.98</v>
      </c>
      <c r="E30" s="36">
        <f>'[5]вспомогат'!H28</f>
        <v>2215641.170000002</v>
      </c>
      <c r="F30" s="37">
        <f>'[5]вспомогат'!I28</f>
        <v>165.7775011877908</v>
      </c>
      <c r="G30" s="33">
        <f>'[5]вспомогат'!J28</f>
        <v>879126.1700000018</v>
      </c>
      <c r="H30" s="34">
        <f>'[5]вспомогат'!K28</f>
        <v>96.23880117702949</v>
      </c>
      <c r="I30" s="35">
        <f>'[5]вспомогат'!L28</f>
        <v>-1211261.0199999996</v>
      </c>
    </row>
    <row r="31" spans="1:9" ht="12.75">
      <c r="A31" s="30" t="s">
        <v>33</v>
      </c>
      <c r="B31" s="31">
        <f>'[5]вспомогат'!B29</f>
        <v>64112252</v>
      </c>
      <c r="C31" s="36">
        <f>'[5]вспомогат'!D29</f>
        <v>6131001</v>
      </c>
      <c r="D31" s="31">
        <f>'[5]вспомогат'!G29</f>
        <v>58759532.28</v>
      </c>
      <c r="E31" s="36">
        <f>'[5]вспомогат'!H29</f>
        <v>3909945.410000004</v>
      </c>
      <c r="F31" s="37">
        <f>'[5]вспомогат'!I29</f>
        <v>63.77336115260793</v>
      </c>
      <c r="G31" s="33">
        <f>'[5]вспомогат'!J29</f>
        <v>-2221055.589999996</v>
      </c>
      <c r="H31" s="34">
        <f>'[5]вспомогат'!K29</f>
        <v>91.65101902831303</v>
      </c>
      <c r="I31" s="35">
        <f>'[5]вспомогат'!L29</f>
        <v>-5352719.719999999</v>
      </c>
    </row>
    <row r="32" spans="1:9" ht="12.75">
      <c r="A32" s="30" t="s">
        <v>34</v>
      </c>
      <c r="B32" s="31">
        <f>'[5]вспомогат'!B30</f>
        <v>26947314</v>
      </c>
      <c r="C32" s="36">
        <f>'[5]вспомогат'!D30</f>
        <v>2391018</v>
      </c>
      <c r="D32" s="31">
        <f>'[5]вспомогат'!G30</f>
        <v>25198112.09</v>
      </c>
      <c r="E32" s="36">
        <f>'[5]вспомогат'!H30</f>
        <v>1733492.960000001</v>
      </c>
      <c r="F32" s="37">
        <f>'[5]вспомогат'!I30</f>
        <v>72.50020535186272</v>
      </c>
      <c r="G32" s="33">
        <f>'[5]вспомогат'!J30</f>
        <v>-657525.0399999991</v>
      </c>
      <c r="H32" s="34">
        <f>'[5]вспомогат'!K30</f>
        <v>93.50880792794413</v>
      </c>
      <c r="I32" s="35">
        <f>'[5]вспомогат'!L30</f>
        <v>-1749201.9100000001</v>
      </c>
    </row>
    <row r="33" spans="1:9" ht="12.75">
      <c r="A33" s="30" t="s">
        <v>35</v>
      </c>
      <c r="B33" s="31">
        <f>'[5]вспомогат'!B31</f>
        <v>28705895</v>
      </c>
      <c r="C33" s="36">
        <f>'[5]вспомогат'!D31</f>
        <v>2683170</v>
      </c>
      <c r="D33" s="31">
        <f>'[5]вспомогат'!G31</f>
        <v>27820402.53</v>
      </c>
      <c r="E33" s="36">
        <f>'[5]вспомогат'!H31</f>
        <v>2384506.920000002</v>
      </c>
      <c r="F33" s="37">
        <f>'[5]вспомогат'!I31</f>
        <v>88.86902134415642</v>
      </c>
      <c r="G33" s="33">
        <f>'[5]вспомогат'!J31</f>
        <v>-298663.0799999982</v>
      </c>
      <c r="H33" s="34">
        <f>'[5]вспомогат'!K31</f>
        <v>96.91529398404056</v>
      </c>
      <c r="I33" s="35">
        <f>'[5]вспомогат'!L31</f>
        <v>-885492.4699999988</v>
      </c>
    </row>
    <row r="34" spans="1:9" ht="12.75">
      <c r="A34" s="30" t="s">
        <v>36</v>
      </c>
      <c r="B34" s="31">
        <f>'[5]вспомогат'!B32</f>
        <v>10198716</v>
      </c>
      <c r="C34" s="36">
        <f>'[5]вспомогат'!D32</f>
        <v>780460</v>
      </c>
      <c r="D34" s="31">
        <f>'[5]вспомогат'!G32</f>
        <v>10096130.95</v>
      </c>
      <c r="E34" s="36">
        <f>'[5]вспомогат'!H32</f>
        <v>592989.3399999999</v>
      </c>
      <c r="F34" s="37">
        <f>'[5]вспомогат'!I32</f>
        <v>75.97946595597466</v>
      </c>
      <c r="G34" s="33">
        <f>'[5]вспомогат'!J32</f>
        <v>-187470.66000000015</v>
      </c>
      <c r="H34" s="34">
        <f>'[5]вспомогат'!K32</f>
        <v>98.99413759536003</v>
      </c>
      <c r="I34" s="35">
        <f>'[5]вспомогат'!L32</f>
        <v>-102585.05000000075</v>
      </c>
    </row>
    <row r="35" spans="1:9" ht="12.75">
      <c r="A35" s="30" t="s">
        <v>37</v>
      </c>
      <c r="B35" s="31">
        <f>'[5]вспомогат'!B33</f>
        <v>25192542</v>
      </c>
      <c r="C35" s="36">
        <f>'[5]вспомогат'!D33</f>
        <v>1695158</v>
      </c>
      <c r="D35" s="31">
        <f>'[5]вспомогат'!G33</f>
        <v>24402687.58</v>
      </c>
      <c r="E35" s="36">
        <f>'[5]вспомогат'!H33</f>
        <v>1779614.7399999984</v>
      </c>
      <c r="F35" s="37">
        <f>'[5]вспомогат'!I33</f>
        <v>104.98223410443146</v>
      </c>
      <c r="G35" s="33">
        <f>'[5]вспомогат'!J33</f>
        <v>84456.73999999836</v>
      </c>
      <c r="H35" s="34">
        <f>'[5]вспомогат'!K33</f>
        <v>96.86472917262576</v>
      </c>
      <c r="I35" s="35">
        <f>'[5]вспомогат'!L33</f>
        <v>-789854.4200000018</v>
      </c>
    </row>
    <row r="36" spans="1:9" ht="12.75">
      <c r="A36" s="30" t="s">
        <v>38</v>
      </c>
      <c r="B36" s="31">
        <f>'[5]вспомогат'!B34</f>
        <v>19803176</v>
      </c>
      <c r="C36" s="36">
        <f>'[5]вспомогат'!D34</f>
        <v>1891822</v>
      </c>
      <c r="D36" s="31">
        <f>'[5]вспомогат'!G34</f>
        <v>19326495.64</v>
      </c>
      <c r="E36" s="36">
        <f>'[5]вспомогат'!H34</f>
        <v>1066509.210000001</v>
      </c>
      <c r="F36" s="37">
        <f>'[5]вспомогат'!I34</f>
        <v>56.37471231437212</v>
      </c>
      <c r="G36" s="33">
        <f>'[5]вспомогат'!J34</f>
        <v>-825312.7899999991</v>
      </c>
      <c r="H36" s="34">
        <f>'[5]вспомогат'!K34</f>
        <v>97.59290954137862</v>
      </c>
      <c r="I36" s="35">
        <f>'[5]вспомогат'!L34</f>
        <v>-476680.3599999994</v>
      </c>
    </row>
    <row r="37" spans="1:9" ht="12.75">
      <c r="A37" s="30" t="s">
        <v>39</v>
      </c>
      <c r="B37" s="31">
        <f>'[5]вспомогат'!B35</f>
        <v>39468863</v>
      </c>
      <c r="C37" s="36">
        <f>'[5]вспомогат'!D35</f>
        <v>1627096</v>
      </c>
      <c r="D37" s="31">
        <f>'[5]вспомогат'!G35</f>
        <v>37434056.73</v>
      </c>
      <c r="E37" s="36">
        <f>'[5]вспомогат'!H35</f>
        <v>2284383.049999997</v>
      </c>
      <c r="F37" s="37">
        <f>'[5]вспомогат'!I35</f>
        <v>140.39632879682557</v>
      </c>
      <c r="G37" s="33">
        <f>'[5]вспомогат'!J35</f>
        <v>657287.049999997</v>
      </c>
      <c r="H37" s="34">
        <f>'[5]вспомогат'!K35</f>
        <v>94.84452777370353</v>
      </c>
      <c r="I37" s="35">
        <f>'[5]вспомогат'!L35</f>
        <v>-2034806.2700000033</v>
      </c>
    </row>
    <row r="38" spans="1:9" ht="18.75" customHeight="1">
      <c r="A38" s="49" t="s">
        <v>40</v>
      </c>
      <c r="B38" s="40">
        <f>SUM(B18:B37)</f>
        <v>639389759</v>
      </c>
      <c r="C38" s="40">
        <f>SUM(C18:C37)</f>
        <v>51036929</v>
      </c>
      <c r="D38" s="40">
        <f>SUM(D18:D37)</f>
        <v>611935032.87</v>
      </c>
      <c r="E38" s="40">
        <f>SUM(E18:E37)</f>
        <v>41191685.709999986</v>
      </c>
      <c r="F38" s="41">
        <f>E38/C38*100</f>
        <v>80.70956955501767</v>
      </c>
      <c r="G38" s="40">
        <f>SUM(G18:G37)</f>
        <v>-9845243.290000007</v>
      </c>
      <c r="H38" s="42">
        <f>D38/B38*100</f>
        <v>95.7061048064112</v>
      </c>
      <c r="I38" s="40">
        <f>SUM(I18:I37)</f>
        <v>-27454726.13000001</v>
      </c>
    </row>
    <row r="39" spans="1:9" ht="20.25" customHeight="1">
      <c r="A39" s="50" t="s">
        <v>41</v>
      </c>
      <c r="B39" s="51">
        <f>'[5]вспомогат'!B36</f>
        <v>4048279879</v>
      </c>
      <c r="C39" s="51">
        <f>'[5]вспомогат'!D36</f>
        <v>466444269</v>
      </c>
      <c r="D39" s="51">
        <f>'[5]вспомогат'!G36</f>
        <v>3641432792.53</v>
      </c>
      <c r="E39" s="51">
        <f>'[5]вспомогат'!H36</f>
        <v>236913878.58000022</v>
      </c>
      <c r="F39" s="52">
        <f>'[5]вспомогат'!I36</f>
        <v>50.791465202887984</v>
      </c>
      <c r="G39" s="51">
        <f>'[5]вспомогат'!J36</f>
        <v>-229530390.41999978</v>
      </c>
      <c r="H39" s="52">
        <f>'[5]вспомогат'!K36</f>
        <v>89.9501245311503</v>
      </c>
      <c r="I39" s="51">
        <f>'[5]вспомогат'!L36</f>
        <v>-406847086.47</v>
      </c>
    </row>
    <row r="41" spans="2:4" ht="12.75">
      <c r="B41" s="53"/>
      <c r="D41" s="54"/>
    </row>
    <row r="42" ht="12.75">
      <c r="F42" s="55"/>
    </row>
    <row r="43" spans="2:4" ht="12.75">
      <c r="B43" s="56"/>
      <c r="C43" s="57"/>
      <c r="D43" s="56"/>
    </row>
  </sheetData>
  <mergeCells count="8">
    <mergeCell ref="H8:I8"/>
    <mergeCell ref="F6:I6"/>
    <mergeCell ref="F7:I7"/>
    <mergeCell ref="A2:I2"/>
    <mergeCell ref="A5:A9"/>
    <mergeCell ref="F8:G8"/>
    <mergeCell ref="B5:I5"/>
    <mergeCell ref="D6:E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23.12.2013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2013-12-24T10:07:54Z</dcterms:created>
  <dcterms:modified xsi:type="dcterms:W3CDTF">2013-12-24T10:08:16Z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