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<sst xmlns="http://schemas.openxmlformats.org/spreadsheetml/2006/main" count="47" uniqueCount="42">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</sst>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8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08.05.2014</v>
          </cell>
        </row>
        <row r="6">
          <cell r="G6" t="str">
            <v>Фактично надійшло на 08.05.2014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283987801.58</v>
          </cell>
          <cell r="H10">
            <v>22488570.149999976</v>
          </cell>
          <cell r="I10">
            <v>28.595513880959285</v>
          </cell>
          <cell r="J10">
            <v>-56155129.850000024</v>
          </cell>
          <cell r="K10">
            <v>84.96388777344063</v>
          </cell>
          <cell r="L10">
            <v>-50257498.42000002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578692043.88</v>
          </cell>
          <cell r="H11">
            <v>42812101.73000002</v>
          </cell>
          <cell r="I11">
            <v>31.790377760451488</v>
          </cell>
          <cell r="J11">
            <v>-91857898.26999998</v>
          </cell>
          <cell r="K11">
            <v>87.79634425378909</v>
          </cell>
          <cell r="L11">
            <v>-80437956.12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40591132.32</v>
          </cell>
          <cell r="H12">
            <v>1594943.789999999</v>
          </cell>
          <cell r="I12">
            <v>17.083414451171407</v>
          </cell>
          <cell r="J12">
            <v>-7741268.210000001</v>
          </cell>
          <cell r="K12">
            <v>83.38251919767835</v>
          </cell>
          <cell r="L12">
            <v>-8089493.68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100712340.95</v>
          </cell>
          <cell r="H13">
            <v>8684700.719999999</v>
          </cell>
          <cell r="I13">
            <v>39.90703532204501</v>
          </cell>
          <cell r="J13">
            <v>-13077629.280000001</v>
          </cell>
          <cell r="K13">
            <v>86.5058635972272</v>
          </cell>
          <cell r="L13">
            <v>-15710219.049999997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47593808.71</v>
          </cell>
          <cell r="H14">
            <v>3013763.2700000033</v>
          </cell>
          <cell r="I14">
            <v>26.486798361099517</v>
          </cell>
          <cell r="J14">
            <v>-8364596.729999997</v>
          </cell>
          <cell r="K14">
            <v>85.00797984048572</v>
          </cell>
          <cell r="L14">
            <v>-8393651.29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7959870.85</v>
          </cell>
          <cell r="H15">
            <v>330229.9899999993</v>
          </cell>
          <cell r="I15">
            <v>16.798031929639794</v>
          </cell>
          <cell r="J15">
            <v>-1635655.0100000007</v>
          </cell>
          <cell r="K15">
            <v>84.10976766941366</v>
          </cell>
          <cell r="L15">
            <v>-1503799.1500000004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7080977.15</v>
          </cell>
          <cell r="H16">
            <v>326503.98000000045</v>
          </cell>
          <cell r="I16">
            <v>14.390573473890592</v>
          </cell>
          <cell r="J16">
            <v>-1942370.0199999996</v>
          </cell>
          <cell r="K16">
            <v>69.6896154658103</v>
          </cell>
          <cell r="L16">
            <v>-3079757.8499999996</v>
          </cell>
        </row>
        <row r="17">
          <cell r="B17">
            <v>92189150</v>
          </cell>
          <cell r="C17">
            <v>33273999</v>
          </cell>
          <cell r="D17">
            <v>6913088</v>
          </cell>
          <cell r="G17">
            <v>28815248.03</v>
          </cell>
          <cell r="H17">
            <v>1812222.830000002</v>
          </cell>
          <cell r="I17">
            <v>26.214375254589584</v>
          </cell>
          <cell r="J17">
            <v>-5100865.169999998</v>
          </cell>
          <cell r="K17">
            <v>86.59989450020721</v>
          </cell>
          <cell r="L17">
            <v>-4458750.969999999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2580975.05</v>
          </cell>
          <cell r="H18">
            <v>125829.44999999972</v>
          </cell>
          <cell r="I18">
            <v>18.484541549635054</v>
          </cell>
          <cell r="J18">
            <v>-554898.5500000003</v>
          </cell>
          <cell r="K18">
            <v>82.83647709521985</v>
          </cell>
          <cell r="L18">
            <v>-534771.9500000002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4419577.29</v>
          </cell>
          <cell r="H19">
            <v>166084.6900000004</v>
          </cell>
          <cell r="I19">
            <v>13.793470046060019</v>
          </cell>
          <cell r="J19">
            <v>-1037997.3099999996</v>
          </cell>
          <cell r="K19">
            <v>79.30707856458403</v>
          </cell>
          <cell r="L19">
            <v>-1153162.71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11794417.81</v>
          </cell>
          <cell r="H20">
            <v>622555.6100000013</v>
          </cell>
          <cell r="I20">
            <v>21.74783947091626</v>
          </cell>
          <cell r="J20">
            <v>-2240053.3899999987</v>
          </cell>
          <cell r="K20">
            <v>84.40758451927847</v>
          </cell>
          <cell r="L20">
            <v>-2178755.1899999995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8869184.22</v>
          </cell>
          <cell r="H21">
            <v>309160.91000000015</v>
          </cell>
          <cell r="I21">
            <v>13.73729173174414</v>
          </cell>
          <cell r="J21">
            <v>-1941362.0899999999</v>
          </cell>
          <cell r="K21">
            <v>84.41265251709419</v>
          </cell>
          <cell r="L21">
            <v>-1637752.7799999993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13461666.62</v>
          </cell>
          <cell r="H22">
            <v>602974.8499999996</v>
          </cell>
          <cell r="I22">
            <v>15.273716156415446</v>
          </cell>
          <cell r="J22">
            <v>-3344819.1500000004</v>
          </cell>
          <cell r="K22">
            <v>86.89090622385244</v>
          </cell>
          <cell r="L22">
            <v>-2030940.3800000008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6459378.44</v>
          </cell>
          <cell r="H23">
            <v>221222.8700000001</v>
          </cell>
          <cell r="I23">
            <v>13.721034677384347</v>
          </cell>
          <cell r="J23">
            <v>-1391067.13</v>
          </cell>
          <cell r="K23">
            <v>84.96543757464788</v>
          </cell>
          <cell r="L23">
            <v>-1142981.5599999996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6783250.02</v>
          </cell>
          <cell r="H24">
            <v>372270.6599999992</v>
          </cell>
          <cell r="I24">
            <v>19.0090641012875</v>
          </cell>
          <cell r="J24">
            <v>-1586114.3400000008</v>
          </cell>
          <cell r="K24">
            <v>89.87452373094177</v>
          </cell>
          <cell r="L24">
            <v>-764216.9800000004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8783168.05</v>
          </cell>
          <cell r="H25">
            <v>303646.54000000097</v>
          </cell>
          <cell r="I25">
            <v>13.10747866476161</v>
          </cell>
          <cell r="J25">
            <v>-2012943.459999999</v>
          </cell>
          <cell r="K25">
            <v>87.10073116407112</v>
          </cell>
          <cell r="L25">
            <v>-1300751.9499999993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5876359.47</v>
          </cell>
          <cell r="H26">
            <v>192984.83999999985</v>
          </cell>
          <cell r="I26">
            <v>13.990866798659951</v>
          </cell>
          <cell r="J26">
            <v>-1186378.1600000001</v>
          </cell>
          <cell r="K26">
            <v>85.07179078483915</v>
          </cell>
          <cell r="L26">
            <v>-1031170.5300000003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4982197.66</v>
          </cell>
          <cell r="H27">
            <v>255408.8700000001</v>
          </cell>
          <cell r="I27">
            <v>21.32110014391661</v>
          </cell>
          <cell r="J27">
            <v>-942507.1299999999</v>
          </cell>
          <cell r="K27">
            <v>88.81147544198089</v>
          </cell>
          <cell r="L27">
            <v>-627660.3399999999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9649316.29</v>
          </cell>
          <cell r="H28">
            <v>327206.52999999933</v>
          </cell>
          <cell r="I28">
            <v>14.406109001701195</v>
          </cell>
          <cell r="J28">
            <v>-1944097.4700000007</v>
          </cell>
          <cell r="K28">
            <v>92.00301991515481</v>
          </cell>
          <cell r="L28">
            <v>-838726.7100000009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22023298.63</v>
          </cell>
          <cell r="H29">
            <v>1369386.8999999985</v>
          </cell>
          <cell r="I29">
            <v>28.876117025516372</v>
          </cell>
          <cell r="J29">
            <v>-3372895.1000000015</v>
          </cell>
          <cell r="K29">
            <v>89.65184199816969</v>
          </cell>
          <cell r="L29">
            <v>-2542062.370000001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6833141.62</v>
          </cell>
          <cell r="H30">
            <v>195123.5700000003</v>
          </cell>
          <cell r="I30">
            <v>9.557150833884373</v>
          </cell>
          <cell r="J30">
            <v>-1846526.4299999997</v>
          </cell>
          <cell r="K30">
            <v>83.54669867776914</v>
          </cell>
          <cell r="L30">
            <v>-1345687.38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7283868.85</v>
          </cell>
          <cell r="H31">
            <v>295580.1199999992</v>
          </cell>
          <cell r="I31">
            <v>12.59915124772378</v>
          </cell>
          <cell r="J31">
            <v>-2050451.8800000008</v>
          </cell>
          <cell r="K31">
            <v>73.60056474596787</v>
          </cell>
          <cell r="L31">
            <v>-2612616.1500000004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2769263.34</v>
          </cell>
          <cell r="H32">
            <v>157626.10999999987</v>
          </cell>
          <cell r="I32">
            <v>19.368741375518066</v>
          </cell>
          <cell r="J32">
            <v>-656190.8900000001</v>
          </cell>
          <cell r="K32">
            <v>86.26405442373522</v>
          </cell>
          <cell r="L32">
            <v>-440953.66000000015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9964379.26</v>
          </cell>
          <cell r="H33">
            <v>1053622.4800000004</v>
          </cell>
          <cell r="I33">
            <v>56.96137240676129</v>
          </cell>
          <cell r="J33">
            <v>-796091.5199999996</v>
          </cell>
          <cell r="K33">
            <v>107.84390913446651</v>
          </cell>
          <cell r="L33">
            <v>724748.2599999998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5414458.46</v>
          </cell>
          <cell r="H34">
            <v>203394.72999999952</v>
          </cell>
          <cell r="I34">
            <v>14.445771554871174</v>
          </cell>
          <cell r="J34">
            <v>-1204593.2700000005</v>
          </cell>
          <cell r="K34">
            <v>86.12087968194915</v>
          </cell>
          <cell r="L34">
            <v>-872586.54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11465938.29</v>
          </cell>
          <cell r="H35">
            <v>310746.7299999986</v>
          </cell>
          <cell r="I35">
            <v>9.430788061027737</v>
          </cell>
          <cell r="J35">
            <v>-2984277.2700000014</v>
          </cell>
          <cell r="K35">
            <v>79.68317732854769</v>
          </cell>
          <cell r="L35">
            <v>-2923470.710000001</v>
          </cell>
        </row>
        <row r="36">
          <cell r="B36">
            <v>3856482907</v>
          </cell>
          <cell r="C36">
            <v>1440031709</v>
          </cell>
          <cell r="D36">
            <v>305116540</v>
          </cell>
          <cell r="G36">
            <v>1244847062.84</v>
          </cell>
          <cell r="H36">
            <v>88147862.92000002</v>
          </cell>
          <cell r="I36">
            <v>28.889899878911844</v>
          </cell>
          <cell r="J36">
            <v>-216968677.08</v>
          </cell>
          <cell r="K36">
            <v>86.44580914849841</v>
          </cell>
          <cell r="L36">
            <v>-195184646.16000003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2" sqref="A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283987801.58</v>
      </c>
      <c r="F10" s="33">
        <f>'[5]вспомогат'!H10</f>
        <v>22488570.149999976</v>
      </c>
      <c r="G10" s="34">
        <f>'[5]вспомогат'!I10</f>
        <v>28.595513880959285</v>
      </c>
      <c r="H10" s="35">
        <f>'[5]вспомогат'!J10</f>
        <v>-56155129.850000024</v>
      </c>
      <c r="I10" s="36">
        <f>'[5]вспомогат'!K10</f>
        <v>84.96388777344063</v>
      </c>
      <c r="J10" s="37">
        <f>'[5]вспомогат'!L10</f>
        <v>-50257498.42000002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578692043.88</v>
      </c>
      <c r="F12" s="38">
        <f>'[5]вспомогат'!H11</f>
        <v>42812101.73000002</v>
      </c>
      <c r="G12" s="39">
        <f>'[5]вспомогат'!I11</f>
        <v>31.790377760451488</v>
      </c>
      <c r="H12" s="35">
        <f>'[5]вспомогат'!J11</f>
        <v>-91857898.26999998</v>
      </c>
      <c r="I12" s="36">
        <f>'[5]вспомогат'!K11</f>
        <v>87.79634425378909</v>
      </c>
      <c r="J12" s="37">
        <f>'[5]вспомогат'!L11</f>
        <v>-80437956.12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40591132.32</v>
      </c>
      <c r="F13" s="38">
        <f>'[5]вспомогат'!H12</f>
        <v>1594943.789999999</v>
      </c>
      <c r="G13" s="39">
        <f>'[5]вспомогат'!I12</f>
        <v>17.083414451171407</v>
      </c>
      <c r="H13" s="35">
        <f>'[5]вспомогат'!J12</f>
        <v>-7741268.210000001</v>
      </c>
      <c r="I13" s="36">
        <f>'[5]вспомогат'!K12</f>
        <v>83.38251919767835</v>
      </c>
      <c r="J13" s="37">
        <f>'[5]вспомогат'!L12</f>
        <v>-8089493.68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100712340.95</v>
      </c>
      <c r="F14" s="38">
        <f>'[5]вспомогат'!H13</f>
        <v>8684700.719999999</v>
      </c>
      <c r="G14" s="39">
        <f>'[5]вспомогат'!I13</f>
        <v>39.90703532204501</v>
      </c>
      <c r="H14" s="35">
        <f>'[5]вспомогат'!J13</f>
        <v>-13077629.280000001</v>
      </c>
      <c r="I14" s="36">
        <f>'[5]вспомогат'!K13</f>
        <v>86.5058635972272</v>
      </c>
      <c r="J14" s="37">
        <f>'[5]вспомогат'!L13</f>
        <v>-15710219.049999997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47593808.71</v>
      </c>
      <c r="F15" s="38">
        <f>'[5]вспомогат'!H14</f>
        <v>3013763.2700000033</v>
      </c>
      <c r="G15" s="39">
        <f>'[5]вспомогат'!I14</f>
        <v>26.486798361099517</v>
      </c>
      <c r="H15" s="35">
        <f>'[5]вспомогат'!J14</f>
        <v>-8364596.729999997</v>
      </c>
      <c r="I15" s="36">
        <f>'[5]вспомогат'!K14</f>
        <v>85.00797984048572</v>
      </c>
      <c r="J15" s="37">
        <f>'[5]вспомогат'!L14</f>
        <v>-8393651.29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7959870.85</v>
      </c>
      <c r="F16" s="38">
        <f>'[5]вспомогат'!H15</f>
        <v>330229.9899999993</v>
      </c>
      <c r="G16" s="39">
        <f>'[5]вспомогат'!I15</f>
        <v>16.798031929639794</v>
      </c>
      <c r="H16" s="35">
        <f>'[5]вспомогат'!J15</f>
        <v>-1635655.0100000007</v>
      </c>
      <c r="I16" s="36">
        <f>'[5]вспомогат'!K15</f>
        <v>84.10976766941366</v>
      </c>
      <c r="J16" s="37">
        <f>'[5]вспомогат'!L15</f>
        <v>-1503799.1500000004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775549196.7100002</v>
      </c>
      <c r="F17" s="42">
        <f>SUM(F12:F16)</f>
        <v>56435739.50000002</v>
      </c>
      <c r="G17" s="43">
        <f>F17/D17*100</f>
        <v>31.50849274652849</v>
      </c>
      <c r="H17" s="42">
        <f>SUM(H12:H16)</f>
        <v>-122677047.49999999</v>
      </c>
      <c r="I17" s="44">
        <f>E17/C17*100</f>
        <v>87.17127893148114</v>
      </c>
      <c r="J17" s="42">
        <f>SUM(J12:J16)</f>
        <v>-114135119.29000002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7080977.15</v>
      </c>
      <c r="F18" s="46">
        <f>'[5]вспомогат'!H16</f>
        <v>326503.98000000045</v>
      </c>
      <c r="G18" s="47">
        <f>'[5]вспомогат'!I16</f>
        <v>14.390573473890592</v>
      </c>
      <c r="H18" s="48">
        <f>'[5]вспомогат'!J16</f>
        <v>-1942370.0199999996</v>
      </c>
      <c r="I18" s="49">
        <f>'[5]вспомогат'!K16</f>
        <v>69.6896154658103</v>
      </c>
      <c r="J18" s="50">
        <f>'[5]вспомогат'!L16</f>
        <v>-3079757.8499999996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33273999</v>
      </c>
      <c r="D19" s="38">
        <f>'[5]вспомогат'!D17</f>
        <v>6913088</v>
      </c>
      <c r="E19" s="33">
        <f>'[5]вспомогат'!G17</f>
        <v>28815248.03</v>
      </c>
      <c r="F19" s="38">
        <f>'[5]вспомогат'!H17</f>
        <v>1812222.830000002</v>
      </c>
      <c r="G19" s="39">
        <f>'[5]вспомогат'!I17</f>
        <v>26.214375254589584</v>
      </c>
      <c r="H19" s="35">
        <f>'[5]вспомогат'!J17</f>
        <v>-5100865.169999998</v>
      </c>
      <c r="I19" s="36">
        <f>'[5]вспомогат'!K17</f>
        <v>86.59989450020721</v>
      </c>
      <c r="J19" s="37">
        <f>'[5]вспомогат'!L17</f>
        <v>-4458750.969999999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2580975.05</v>
      </c>
      <c r="F20" s="38">
        <f>'[5]вспомогат'!H18</f>
        <v>125829.44999999972</v>
      </c>
      <c r="G20" s="39">
        <f>'[5]вспомогат'!I18</f>
        <v>18.484541549635054</v>
      </c>
      <c r="H20" s="35">
        <f>'[5]вспомогат'!J18</f>
        <v>-554898.5500000003</v>
      </c>
      <c r="I20" s="36">
        <f>'[5]вспомогат'!K18</f>
        <v>82.83647709521985</v>
      </c>
      <c r="J20" s="37">
        <f>'[5]вспомогат'!L18</f>
        <v>-534771.9500000002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4419577.29</v>
      </c>
      <c r="F21" s="38">
        <f>'[5]вспомогат'!H19</f>
        <v>166084.6900000004</v>
      </c>
      <c r="G21" s="39">
        <f>'[5]вспомогат'!I19</f>
        <v>13.793470046060019</v>
      </c>
      <c r="H21" s="35">
        <f>'[5]вспомогат'!J19</f>
        <v>-1037997.3099999996</v>
      </c>
      <c r="I21" s="36">
        <f>'[5]вспомогат'!K19</f>
        <v>79.30707856458403</v>
      </c>
      <c r="J21" s="37">
        <f>'[5]вспомогат'!L19</f>
        <v>-1153162.71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11794417.81</v>
      </c>
      <c r="F22" s="38">
        <f>'[5]вспомогат'!H20</f>
        <v>622555.6100000013</v>
      </c>
      <c r="G22" s="39">
        <f>'[5]вспомогат'!I20</f>
        <v>21.74783947091626</v>
      </c>
      <c r="H22" s="35">
        <f>'[5]вспомогат'!J20</f>
        <v>-2240053.3899999987</v>
      </c>
      <c r="I22" s="36">
        <f>'[5]вспомогат'!K20</f>
        <v>84.40758451927847</v>
      </c>
      <c r="J22" s="37">
        <f>'[5]вспомогат'!L20</f>
        <v>-2178755.1899999995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8869184.22</v>
      </c>
      <c r="F23" s="38">
        <f>'[5]вспомогат'!H21</f>
        <v>309160.91000000015</v>
      </c>
      <c r="G23" s="39">
        <f>'[5]вспомогат'!I21</f>
        <v>13.73729173174414</v>
      </c>
      <c r="H23" s="35">
        <f>'[5]вспомогат'!J21</f>
        <v>-1941362.0899999999</v>
      </c>
      <c r="I23" s="36">
        <f>'[5]вспомогат'!K21</f>
        <v>84.41265251709419</v>
      </c>
      <c r="J23" s="37">
        <f>'[5]вспомогат'!L21</f>
        <v>-1637752.7799999993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13461666.62</v>
      </c>
      <c r="F24" s="38">
        <f>'[5]вспомогат'!H22</f>
        <v>602974.8499999996</v>
      </c>
      <c r="G24" s="39">
        <f>'[5]вспомогат'!I22</f>
        <v>15.273716156415446</v>
      </c>
      <c r="H24" s="35">
        <f>'[5]вспомогат'!J22</f>
        <v>-3344819.1500000004</v>
      </c>
      <c r="I24" s="36">
        <f>'[5]вспомогат'!K22</f>
        <v>86.89090622385244</v>
      </c>
      <c r="J24" s="37">
        <f>'[5]вспомогат'!L22</f>
        <v>-2030940.3800000008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6459378.44</v>
      </c>
      <c r="F25" s="38">
        <f>'[5]вспомогат'!H23</f>
        <v>221222.8700000001</v>
      </c>
      <c r="G25" s="39">
        <f>'[5]вспомогат'!I23</f>
        <v>13.721034677384347</v>
      </c>
      <c r="H25" s="35">
        <f>'[5]вспомогат'!J23</f>
        <v>-1391067.13</v>
      </c>
      <c r="I25" s="36">
        <f>'[5]вспомогат'!K23</f>
        <v>84.96543757464788</v>
      </c>
      <c r="J25" s="37">
        <f>'[5]вспомогат'!L23</f>
        <v>-1142981.5599999996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6783250.02</v>
      </c>
      <c r="F26" s="38">
        <f>'[5]вспомогат'!H24</f>
        <v>372270.6599999992</v>
      </c>
      <c r="G26" s="39">
        <f>'[5]вспомогат'!I24</f>
        <v>19.0090641012875</v>
      </c>
      <c r="H26" s="35">
        <f>'[5]вспомогат'!J24</f>
        <v>-1586114.3400000008</v>
      </c>
      <c r="I26" s="36">
        <f>'[5]вспомогат'!K24</f>
        <v>89.87452373094177</v>
      </c>
      <c r="J26" s="37">
        <f>'[5]вспомогат'!L24</f>
        <v>-764216.9800000004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8783168.05</v>
      </c>
      <c r="F27" s="38">
        <f>'[5]вспомогат'!H25</f>
        <v>303646.54000000097</v>
      </c>
      <c r="G27" s="39">
        <f>'[5]вспомогат'!I25</f>
        <v>13.10747866476161</v>
      </c>
      <c r="H27" s="35">
        <f>'[5]вспомогат'!J25</f>
        <v>-2012943.459999999</v>
      </c>
      <c r="I27" s="36">
        <f>'[5]вспомогат'!K25</f>
        <v>87.10073116407112</v>
      </c>
      <c r="J27" s="37">
        <f>'[5]вспомогат'!L25</f>
        <v>-1300751.9499999993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5876359.47</v>
      </c>
      <c r="F28" s="38">
        <f>'[5]вспомогат'!H26</f>
        <v>192984.83999999985</v>
      </c>
      <c r="G28" s="39">
        <f>'[5]вспомогат'!I26</f>
        <v>13.990866798659951</v>
      </c>
      <c r="H28" s="35">
        <f>'[5]вспомогат'!J26</f>
        <v>-1186378.1600000001</v>
      </c>
      <c r="I28" s="36">
        <f>'[5]вспомогат'!K26</f>
        <v>85.07179078483915</v>
      </c>
      <c r="J28" s="37">
        <f>'[5]вспомогат'!L26</f>
        <v>-1031170.5300000003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4982197.66</v>
      </c>
      <c r="F29" s="38">
        <f>'[5]вспомогат'!H27</f>
        <v>255408.8700000001</v>
      </c>
      <c r="G29" s="39">
        <f>'[5]вспомогат'!I27</f>
        <v>21.32110014391661</v>
      </c>
      <c r="H29" s="35">
        <f>'[5]вспомогат'!J27</f>
        <v>-942507.1299999999</v>
      </c>
      <c r="I29" s="36">
        <f>'[5]вспомогат'!K27</f>
        <v>88.81147544198089</v>
      </c>
      <c r="J29" s="37">
        <f>'[5]вспомогат'!L27</f>
        <v>-627660.3399999999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9649316.29</v>
      </c>
      <c r="F30" s="38">
        <f>'[5]вспомогат'!H28</f>
        <v>327206.52999999933</v>
      </c>
      <c r="G30" s="39">
        <f>'[5]вспомогат'!I28</f>
        <v>14.406109001701195</v>
      </c>
      <c r="H30" s="35">
        <f>'[5]вспомогат'!J28</f>
        <v>-1944097.4700000007</v>
      </c>
      <c r="I30" s="36">
        <f>'[5]вспомогат'!K28</f>
        <v>92.00301991515481</v>
      </c>
      <c r="J30" s="37">
        <f>'[5]вспомогат'!L28</f>
        <v>-838726.7100000009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22023298.63</v>
      </c>
      <c r="F31" s="38">
        <f>'[5]вспомогат'!H29</f>
        <v>1369386.8999999985</v>
      </c>
      <c r="G31" s="39">
        <f>'[5]вспомогат'!I29</f>
        <v>28.876117025516372</v>
      </c>
      <c r="H31" s="35">
        <f>'[5]вспомогат'!J29</f>
        <v>-3372895.1000000015</v>
      </c>
      <c r="I31" s="36">
        <f>'[5]вспомогат'!K29</f>
        <v>89.65184199816969</v>
      </c>
      <c r="J31" s="37">
        <f>'[5]вспомогат'!L29</f>
        <v>-2542062.370000001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6833141.62</v>
      </c>
      <c r="F32" s="38">
        <f>'[5]вспомогат'!H30</f>
        <v>195123.5700000003</v>
      </c>
      <c r="G32" s="39">
        <f>'[5]вспомогат'!I30</f>
        <v>9.557150833884373</v>
      </c>
      <c r="H32" s="35">
        <f>'[5]вспомогат'!J30</f>
        <v>-1846526.4299999997</v>
      </c>
      <c r="I32" s="36">
        <f>'[5]вспомогат'!K30</f>
        <v>83.54669867776914</v>
      </c>
      <c r="J32" s="37">
        <f>'[5]вспомогат'!L30</f>
        <v>-1345687.38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7283868.85</v>
      </c>
      <c r="F33" s="38">
        <f>'[5]вспомогат'!H31</f>
        <v>295580.1199999992</v>
      </c>
      <c r="G33" s="39">
        <f>'[5]вспомогат'!I31</f>
        <v>12.59915124772378</v>
      </c>
      <c r="H33" s="35">
        <f>'[5]вспомогат'!J31</f>
        <v>-2050451.8800000008</v>
      </c>
      <c r="I33" s="36">
        <f>'[5]вспомогат'!K31</f>
        <v>73.60056474596787</v>
      </c>
      <c r="J33" s="37">
        <f>'[5]вспомогат'!L31</f>
        <v>-2612616.1500000004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2769263.34</v>
      </c>
      <c r="F34" s="38">
        <f>'[5]вспомогат'!H32</f>
        <v>157626.10999999987</v>
      </c>
      <c r="G34" s="39">
        <f>'[5]вспомогат'!I32</f>
        <v>19.368741375518066</v>
      </c>
      <c r="H34" s="35">
        <f>'[5]вспомогат'!J32</f>
        <v>-656190.8900000001</v>
      </c>
      <c r="I34" s="36">
        <f>'[5]вспомогат'!K32</f>
        <v>86.26405442373522</v>
      </c>
      <c r="J34" s="37">
        <f>'[5]вспомогат'!L32</f>
        <v>-440953.66000000015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9964379.26</v>
      </c>
      <c r="F35" s="38">
        <f>'[5]вспомогат'!H33</f>
        <v>1053622.4800000004</v>
      </c>
      <c r="G35" s="39">
        <f>'[5]вспомогат'!I33</f>
        <v>56.96137240676129</v>
      </c>
      <c r="H35" s="35">
        <f>'[5]вспомогат'!J33</f>
        <v>-796091.5199999996</v>
      </c>
      <c r="I35" s="36">
        <f>'[5]вспомогат'!K33</f>
        <v>107.84390913446651</v>
      </c>
      <c r="J35" s="37">
        <f>'[5]вспомогат'!L33</f>
        <v>724748.2599999998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5414458.46</v>
      </c>
      <c r="F36" s="38">
        <f>'[5]вспомогат'!H34</f>
        <v>203394.72999999952</v>
      </c>
      <c r="G36" s="39">
        <f>'[5]вспомогат'!I34</f>
        <v>14.445771554871174</v>
      </c>
      <c r="H36" s="35">
        <f>'[5]вспомогат'!J34</f>
        <v>-1204593.2700000005</v>
      </c>
      <c r="I36" s="36">
        <f>'[5]вспомогат'!K34</f>
        <v>86.12087968194915</v>
      </c>
      <c r="J36" s="37">
        <f>'[5]вспомогат'!L34</f>
        <v>-872586.54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11465938.29</v>
      </c>
      <c r="F37" s="38">
        <f>'[5]вспомогат'!H35</f>
        <v>310746.7299999986</v>
      </c>
      <c r="G37" s="39">
        <f>'[5]вспомогат'!I35</f>
        <v>9.430788061027737</v>
      </c>
      <c r="H37" s="35">
        <f>'[5]вспомогат'!J35</f>
        <v>-2984277.2700000014</v>
      </c>
      <c r="I37" s="36">
        <f>'[5]вспомогат'!K35</f>
        <v>79.68317732854769</v>
      </c>
      <c r="J37" s="37">
        <f>'[5]вспомогат'!L35</f>
        <v>-2923470.710000001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216102093</v>
      </c>
      <c r="D38" s="42">
        <f>SUM(D18:D37)</f>
        <v>47360053</v>
      </c>
      <c r="E38" s="42">
        <f>SUM(E18:E37)</f>
        <v>185310064.54999998</v>
      </c>
      <c r="F38" s="42">
        <f>SUM(F18:F37)</f>
        <v>9223553.270000001</v>
      </c>
      <c r="G38" s="43">
        <f>F38/D38*100</f>
        <v>19.475386292325307</v>
      </c>
      <c r="H38" s="42">
        <f>SUM(H18:H37)</f>
        <v>-38136499.730000004</v>
      </c>
      <c r="I38" s="44">
        <f>E38/C38*100</f>
        <v>85.75116602410694</v>
      </c>
      <c r="J38" s="42">
        <f>SUM(J18:J37)</f>
        <v>-30792028.449999996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1440031709</v>
      </c>
      <c r="D39" s="53">
        <f>'[5]вспомогат'!D36</f>
        <v>305116540</v>
      </c>
      <c r="E39" s="53">
        <f>'[5]вспомогат'!G36</f>
        <v>1244847062.84</v>
      </c>
      <c r="F39" s="53">
        <f>'[5]вспомогат'!H36</f>
        <v>88147862.92000002</v>
      </c>
      <c r="G39" s="54">
        <f>'[5]вспомогат'!I36</f>
        <v>28.889899878911844</v>
      </c>
      <c r="H39" s="53">
        <f>'[5]вспомогат'!J36</f>
        <v>-216968677.08</v>
      </c>
      <c r="I39" s="54">
        <f>'[5]вспомогат'!K36</f>
        <v>86.44580914849841</v>
      </c>
      <c r="J39" s="53">
        <f>'[5]вспомогат'!L36</f>
        <v>-195184646.16000003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2014-05-12T04:39:24Z</dcterms:created>
  <dcterms:modified xsi:type="dcterms:W3CDTF">2014-05-12T04:39:40Z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