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<sst xmlns="http://schemas.openxmlformats.org/spreadsheetml/2006/main" count="47" uniqueCount="42">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</sst>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19.05.2014</v>
          </cell>
        </row>
        <row r="6">
          <cell r="G6" t="str">
            <v>Фактично надійшло на 19.05.2014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320738058.19</v>
          </cell>
          <cell r="H10">
            <v>59238826.75999999</v>
          </cell>
          <cell r="I10">
            <v>75.3255845795658</v>
          </cell>
          <cell r="J10">
            <v>-19404873.24000001</v>
          </cell>
          <cell r="K10">
            <v>95.95888354750238</v>
          </cell>
          <cell r="L10">
            <v>-13507241.810000002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603361195.29</v>
          </cell>
          <cell r="H11">
            <v>67481253.13999999</v>
          </cell>
          <cell r="I11">
            <v>50.108601128684924</v>
          </cell>
          <cell r="J11">
            <v>-67188746.86000001</v>
          </cell>
          <cell r="K11">
            <v>91.53902800509762</v>
          </cell>
          <cell r="L11">
            <v>-55768804.71000004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43373080.2</v>
          </cell>
          <cell r="H12">
            <v>4376891.670000002</v>
          </cell>
          <cell r="I12">
            <v>46.880808512060376</v>
          </cell>
          <cell r="J12">
            <v>-4959320.329999998</v>
          </cell>
          <cell r="K12">
            <v>89.09721128072594</v>
          </cell>
          <cell r="L12">
            <v>-5307545.799999997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102784017.54</v>
          </cell>
          <cell r="H13">
            <v>10756377.310000002</v>
          </cell>
          <cell r="I13">
            <v>49.42658855922138</v>
          </cell>
          <cell r="J13">
            <v>-11005952.689999998</v>
          </cell>
          <cell r="K13">
            <v>88.2853095997889</v>
          </cell>
          <cell r="L13">
            <v>-13638542.459999993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50928285.2</v>
          </cell>
          <cell r="H14">
            <v>6348239.760000005</v>
          </cell>
          <cell r="I14">
            <v>55.79222102306488</v>
          </cell>
          <cell r="J14">
            <v>-5030120.239999995</v>
          </cell>
          <cell r="K14">
            <v>90.96373580798273</v>
          </cell>
          <cell r="L14">
            <v>-5059174.799999997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8512686.56</v>
          </cell>
          <cell r="H15">
            <v>883045.7000000002</v>
          </cell>
          <cell r="I15">
            <v>44.91848200683154</v>
          </cell>
          <cell r="J15">
            <v>-1082839.2999999998</v>
          </cell>
          <cell r="K15">
            <v>89.95121934725113</v>
          </cell>
          <cell r="L15">
            <v>-950983.4399999995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7418424.88</v>
          </cell>
          <cell r="H16">
            <v>663951.71</v>
          </cell>
          <cell r="I16">
            <v>29.263489731029573</v>
          </cell>
          <cell r="J16">
            <v>-1604922.29</v>
          </cell>
          <cell r="K16">
            <v>73.01071113457836</v>
          </cell>
          <cell r="L16">
            <v>-2742310.12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31082237.69</v>
          </cell>
          <cell r="H17">
            <v>4079212.490000002</v>
          </cell>
          <cell r="I17">
            <v>59.00709624989589</v>
          </cell>
          <cell r="J17">
            <v>-2833875.509999998</v>
          </cell>
          <cell r="K17">
            <v>93.41299099636326</v>
          </cell>
          <cell r="L17">
            <v>-2191761.3099999987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2678144.76</v>
          </cell>
          <cell r="H18">
            <v>222999.15999999968</v>
          </cell>
          <cell r="I18">
            <v>32.758922800296105</v>
          </cell>
          <cell r="J18">
            <v>-457728.8400000003</v>
          </cell>
          <cell r="K18">
            <v>85.95514205742634</v>
          </cell>
          <cell r="L18">
            <v>-437602.2400000002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4800341.39</v>
          </cell>
          <cell r="H19">
            <v>546848.79</v>
          </cell>
          <cell r="I19">
            <v>45.41624158487545</v>
          </cell>
          <cell r="J19">
            <v>-657233.21</v>
          </cell>
          <cell r="K19">
            <v>86.13969770705255</v>
          </cell>
          <cell r="L19">
            <v>-772398.6100000003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12756834.71</v>
          </cell>
          <cell r="H20">
            <v>1584972.5100000016</v>
          </cell>
          <cell r="I20">
            <v>55.368110349684564</v>
          </cell>
          <cell r="J20">
            <v>-1277636.4899999984</v>
          </cell>
          <cell r="K20">
            <v>91.29518907409219</v>
          </cell>
          <cell r="L20">
            <v>-1216338.289999999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9444555.16</v>
          </cell>
          <cell r="H21">
            <v>884531.8499999996</v>
          </cell>
          <cell r="I21">
            <v>39.30339081182461</v>
          </cell>
          <cell r="J21">
            <v>-1365991.1500000004</v>
          </cell>
          <cell r="K21">
            <v>89.88875787491637</v>
          </cell>
          <cell r="L21">
            <v>-1062381.8399999999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14636978.59</v>
          </cell>
          <cell r="H22">
            <v>1778286.8200000003</v>
          </cell>
          <cell r="I22">
            <v>45.045076313505724</v>
          </cell>
          <cell r="J22">
            <v>-2169507.1799999997</v>
          </cell>
          <cell r="K22">
            <v>94.47718250388718</v>
          </cell>
          <cell r="L22">
            <v>-855628.4100000001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6934827.57</v>
          </cell>
          <cell r="H23">
            <v>696672</v>
          </cell>
          <cell r="I23">
            <v>43.21009247715982</v>
          </cell>
          <cell r="J23">
            <v>-915618</v>
          </cell>
          <cell r="K23">
            <v>91.21940515839817</v>
          </cell>
          <cell r="L23">
            <v>-667532.4299999997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7553678.31</v>
          </cell>
          <cell r="H24">
            <v>1142698.9499999993</v>
          </cell>
          <cell r="I24">
            <v>58.349045259231424</v>
          </cell>
          <cell r="J24">
            <v>-815686.0500000007</v>
          </cell>
          <cell r="K24">
            <v>100.08229661686497</v>
          </cell>
          <cell r="L24">
            <v>6211.30999999959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9442204.74</v>
          </cell>
          <cell r="H25">
            <v>962683.2300000004</v>
          </cell>
          <cell r="I25">
            <v>41.556047034650085</v>
          </cell>
          <cell r="J25">
            <v>-1353906.7699999996</v>
          </cell>
          <cell r="K25">
            <v>93.6362519734389</v>
          </cell>
          <cell r="L25">
            <v>-641715.2599999998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6183241.64</v>
          </cell>
          <cell r="H26">
            <v>499867.0099999998</v>
          </cell>
          <cell r="I26">
            <v>36.238974802136916</v>
          </cell>
          <cell r="J26">
            <v>-879495.9900000002</v>
          </cell>
          <cell r="K26">
            <v>89.51451010708602</v>
          </cell>
          <cell r="L26">
            <v>-724288.3600000003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5193348.29</v>
          </cell>
          <cell r="H27">
            <v>466559.5</v>
          </cell>
          <cell r="I27">
            <v>38.947597327358515</v>
          </cell>
          <cell r="J27">
            <v>-731356.5</v>
          </cell>
          <cell r="K27">
            <v>92.57539656083986</v>
          </cell>
          <cell r="L27">
            <v>-416509.70999999996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10272573.43</v>
          </cell>
          <cell r="H28">
            <v>950463.6699999999</v>
          </cell>
          <cell r="I28">
            <v>41.84660749948047</v>
          </cell>
          <cell r="J28">
            <v>-1320840.33</v>
          </cell>
          <cell r="K28">
            <v>97.94556934978242</v>
          </cell>
          <cell r="L28">
            <v>-215469.5700000003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22999227.1</v>
          </cell>
          <cell r="H29">
            <v>2345315.370000001</v>
          </cell>
          <cell r="I29">
            <v>49.45541766600976</v>
          </cell>
          <cell r="J29">
            <v>-2396966.629999999</v>
          </cell>
          <cell r="K29">
            <v>93.62462493427229</v>
          </cell>
          <cell r="L29">
            <v>-1566133.8999999985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7332183.41</v>
          </cell>
          <cell r="H30">
            <v>694165.3600000003</v>
          </cell>
          <cell r="I30">
            <v>34.00021355276371</v>
          </cell>
          <cell r="J30">
            <v>-1347484.6399999997</v>
          </cell>
          <cell r="K30">
            <v>89.64832752952776</v>
          </cell>
          <cell r="L30">
            <v>-846645.5899999999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7924648.84</v>
          </cell>
          <cell r="H31">
            <v>936360.1099999994</v>
          </cell>
          <cell r="I31">
            <v>39.912503751014455</v>
          </cell>
          <cell r="J31">
            <v>-1409671.8900000006</v>
          </cell>
          <cell r="K31">
            <v>80.07538878702893</v>
          </cell>
          <cell r="L31">
            <v>-1971836.1600000001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2880805.57</v>
          </cell>
          <cell r="H32">
            <v>269168.33999999985</v>
          </cell>
          <cell r="I32">
            <v>33.07479937135742</v>
          </cell>
          <cell r="J32">
            <v>-544648.6600000001</v>
          </cell>
          <cell r="K32">
            <v>89.73865536192724</v>
          </cell>
          <cell r="L32">
            <v>-329411.43000000017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10390945.89</v>
          </cell>
          <cell r="H33">
            <v>1480189.1100000013</v>
          </cell>
          <cell r="I33">
            <v>80.02259322251987</v>
          </cell>
          <cell r="J33">
            <v>-369524.88999999873</v>
          </cell>
          <cell r="K33">
            <v>112.46061547263089</v>
          </cell>
          <cell r="L33">
            <v>1151314.8900000006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5991168.65</v>
          </cell>
          <cell r="H34">
            <v>780104.9199999999</v>
          </cell>
          <cell r="I34">
            <v>55.40565118452714</v>
          </cell>
          <cell r="J34">
            <v>-627883.0800000001</v>
          </cell>
          <cell r="K34">
            <v>95.29387255857085</v>
          </cell>
          <cell r="L34">
            <v>-295876.3499999996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12142398.29</v>
          </cell>
          <cell r="H35">
            <v>987206.7299999986</v>
          </cell>
          <cell r="I35">
            <v>29.960532305682708</v>
          </cell>
          <cell r="J35">
            <v>-2307817.2700000014</v>
          </cell>
          <cell r="K35">
            <v>84.38427380860463</v>
          </cell>
          <cell r="L35">
            <v>-2247010.710000001</v>
          </cell>
        </row>
        <row r="36">
          <cell r="B36">
            <v>3856482907</v>
          </cell>
          <cell r="C36">
            <v>1440031709</v>
          </cell>
          <cell r="D36">
            <v>305116540</v>
          </cell>
          <cell r="G36">
            <v>1327756091.8900003</v>
          </cell>
          <cell r="H36">
            <v>171056891.96999994</v>
          </cell>
          <cell r="I36">
            <v>56.062805369384414</v>
          </cell>
          <cell r="J36">
            <v>-134059648.02999999</v>
          </cell>
          <cell r="K36">
            <v>92.20325383057244</v>
          </cell>
          <cell r="L36">
            <v>-112275617.11000004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2" sqref="A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320738058.19</v>
      </c>
      <c r="F10" s="33">
        <f>'[5]вспомогат'!H10</f>
        <v>59238826.75999999</v>
      </c>
      <c r="G10" s="34">
        <f>'[5]вспомогат'!I10</f>
        <v>75.3255845795658</v>
      </c>
      <c r="H10" s="35">
        <f>'[5]вспомогат'!J10</f>
        <v>-19404873.24000001</v>
      </c>
      <c r="I10" s="36">
        <f>'[5]вспомогат'!K10</f>
        <v>95.95888354750238</v>
      </c>
      <c r="J10" s="37">
        <f>'[5]вспомогат'!L10</f>
        <v>-13507241.810000002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603361195.29</v>
      </c>
      <c r="F12" s="38">
        <f>'[5]вспомогат'!H11</f>
        <v>67481253.13999999</v>
      </c>
      <c r="G12" s="39">
        <f>'[5]вспомогат'!I11</f>
        <v>50.108601128684924</v>
      </c>
      <c r="H12" s="35">
        <f>'[5]вспомогат'!J11</f>
        <v>-67188746.86000001</v>
      </c>
      <c r="I12" s="36">
        <f>'[5]вспомогат'!K11</f>
        <v>91.53902800509762</v>
      </c>
      <c r="J12" s="37">
        <f>'[5]вспомогат'!L11</f>
        <v>-55768804.71000004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43373080.2</v>
      </c>
      <c r="F13" s="38">
        <f>'[5]вспомогат'!H12</f>
        <v>4376891.670000002</v>
      </c>
      <c r="G13" s="39">
        <f>'[5]вспомогат'!I12</f>
        <v>46.880808512060376</v>
      </c>
      <c r="H13" s="35">
        <f>'[5]вспомогат'!J12</f>
        <v>-4959320.329999998</v>
      </c>
      <c r="I13" s="36">
        <f>'[5]вспомогат'!K12</f>
        <v>89.09721128072594</v>
      </c>
      <c r="J13" s="37">
        <f>'[5]вспомогат'!L12</f>
        <v>-5307545.799999997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102784017.54</v>
      </c>
      <c r="F14" s="38">
        <f>'[5]вспомогат'!H13</f>
        <v>10756377.310000002</v>
      </c>
      <c r="G14" s="39">
        <f>'[5]вспомогат'!I13</f>
        <v>49.42658855922138</v>
      </c>
      <c r="H14" s="35">
        <f>'[5]вспомогат'!J13</f>
        <v>-11005952.689999998</v>
      </c>
      <c r="I14" s="36">
        <f>'[5]вспомогат'!K13</f>
        <v>88.2853095997889</v>
      </c>
      <c r="J14" s="37">
        <f>'[5]вспомогат'!L13</f>
        <v>-13638542.459999993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50928285.2</v>
      </c>
      <c r="F15" s="38">
        <f>'[5]вспомогат'!H14</f>
        <v>6348239.760000005</v>
      </c>
      <c r="G15" s="39">
        <f>'[5]вспомогат'!I14</f>
        <v>55.79222102306488</v>
      </c>
      <c r="H15" s="35">
        <f>'[5]вспомогат'!J14</f>
        <v>-5030120.239999995</v>
      </c>
      <c r="I15" s="36">
        <f>'[5]вспомогат'!K14</f>
        <v>90.96373580798273</v>
      </c>
      <c r="J15" s="37">
        <f>'[5]вспомогат'!L14</f>
        <v>-5059174.799999997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8512686.56</v>
      </c>
      <c r="F16" s="38">
        <f>'[5]вспомогат'!H15</f>
        <v>883045.7000000002</v>
      </c>
      <c r="G16" s="39">
        <f>'[5]вспомогат'!I15</f>
        <v>44.91848200683154</v>
      </c>
      <c r="H16" s="35">
        <f>'[5]вспомогат'!J15</f>
        <v>-1082839.2999999998</v>
      </c>
      <c r="I16" s="36">
        <f>'[5]вспомогат'!K15</f>
        <v>89.95121934725113</v>
      </c>
      <c r="J16" s="37">
        <f>'[5]вспомогат'!L15</f>
        <v>-950983.4399999995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808959264.79</v>
      </c>
      <c r="F17" s="42">
        <f>SUM(F12:F16)</f>
        <v>89845807.58</v>
      </c>
      <c r="G17" s="43">
        <f>F17/D17*100</f>
        <v>50.16158203154977</v>
      </c>
      <c r="H17" s="42">
        <f>SUM(H12:H16)</f>
        <v>-89266979.42</v>
      </c>
      <c r="I17" s="44">
        <f>E17/C17*100</f>
        <v>90.92655116446944</v>
      </c>
      <c r="J17" s="42">
        <f>SUM(J12:J16)</f>
        <v>-80725051.21000002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7418424.88</v>
      </c>
      <c r="F18" s="46">
        <f>'[5]вспомогат'!H16</f>
        <v>663951.71</v>
      </c>
      <c r="G18" s="47">
        <f>'[5]вспомогат'!I16</f>
        <v>29.263489731029573</v>
      </c>
      <c r="H18" s="48">
        <f>'[5]вспомогат'!J16</f>
        <v>-1604922.29</v>
      </c>
      <c r="I18" s="49">
        <f>'[5]вспомогат'!K16</f>
        <v>73.01071113457836</v>
      </c>
      <c r="J18" s="50">
        <f>'[5]вспомогат'!L16</f>
        <v>-2742310.12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31082237.69</v>
      </c>
      <c r="F19" s="38">
        <f>'[5]вспомогат'!H17</f>
        <v>4079212.490000002</v>
      </c>
      <c r="G19" s="39">
        <f>'[5]вспомогат'!I17</f>
        <v>59.00709624989589</v>
      </c>
      <c r="H19" s="35">
        <f>'[5]вспомогат'!J17</f>
        <v>-2833875.509999998</v>
      </c>
      <c r="I19" s="36">
        <f>'[5]вспомогат'!K17</f>
        <v>93.41299099636326</v>
      </c>
      <c r="J19" s="37">
        <f>'[5]вспомогат'!L17</f>
        <v>-2191761.3099999987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2678144.76</v>
      </c>
      <c r="F20" s="38">
        <f>'[5]вспомогат'!H18</f>
        <v>222999.15999999968</v>
      </c>
      <c r="G20" s="39">
        <f>'[5]вспомогат'!I18</f>
        <v>32.758922800296105</v>
      </c>
      <c r="H20" s="35">
        <f>'[5]вспомогат'!J18</f>
        <v>-457728.8400000003</v>
      </c>
      <c r="I20" s="36">
        <f>'[5]вспомогат'!K18</f>
        <v>85.95514205742634</v>
      </c>
      <c r="J20" s="37">
        <f>'[5]вспомогат'!L18</f>
        <v>-437602.2400000002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4800341.39</v>
      </c>
      <c r="F21" s="38">
        <f>'[5]вспомогат'!H19</f>
        <v>546848.79</v>
      </c>
      <c r="G21" s="39">
        <f>'[5]вспомогат'!I19</f>
        <v>45.41624158487545</v>
      </c>
      <c r="H21" s="35">
        <f>'[5]вспомогат'!J19</f>
        <v>-657233.21</v>
      </c>
      <c r="I21" s="36">
        <f>'[5]вспомогат'!K19</f>
        <v>86.13969770705255</v>
      </c>
      <c r="J21" s="37">
        <f>'[5]вспомогат'!L19</f>
        <v>-772398.6100000003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12756834.71</v>
      </c>
      <c r="F22" s="38">
        <f>'[5]вспомогат'!H20</f>
        <v>1584972.5100000016</v>
      </c>
      <c r="G22" s="39">
        <f>'[5]вспомогат'!I20</f>
        <v>55.368110349684564</v>
      </c>
      <c r="H22" s="35">
        <f>'[5]вспомогат'!J20</f>
        <v>-1277636.4899999984</v>
      </c>
      <c r="I22" s="36">
        <f>'[5]вспомогат'!K20</f>
        <v>91.29518907409219</v>
      </c>
      <c r="J22" s="37">
        <f>'[5]вспомогат'!L20</f>
        <v>-1216338.289999999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9444555.16</v>
      </c>
      <c r="F23" s="38">
        <f>'[5]вспомогат'!H21</f>
        <v>884531.8499999996</v>
      </c>
      <c r="G23" s="39">
        <f>'[5]вспомогат'!I21</f>
        <v>39.30339081182461</v>
      </c>
      <c r="H23" s="35">
        <f>'[5]вспомогат'!J21</f>
        <v>-1365991.1500000004</v>
      </c>
      <c r="I23" s="36">
        <f>'[5]вспомогат'!K21</f>
        <v>89.88875787491637</v>
      </c>
      <c r="J23" s="37">
        <f>'[5]вспомогат'!L21</f>
        <v>-1062381.8399999999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14636978.59</v>
      </c>
      <c r="F24" s="38">
        <f>'[5]вспомогат'!H22</f>
        <v>1778286.8200000003</v>
      </c>
      <c r="G24" s="39">
        <f>'[5]вспомогат'!I22</f>
        <v>45.045076313505724</v>
      </c>
      <c r="H24" s="35">
        <f>'[5]вспомогат'!J22</f>
        <v>-2169507.1799999997</v>
      </c>
      <c r="I24" s="36">
        <f>'[5]вспомогат'!K22</f>
        <v>94.47718250388718</v>
      </c>
      <c r="J24" s="37">
        <f>'[5]вспомогат'!L22</f>
        <v>-855628.4100000001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6934827.57</v>
      </c>
      <c r="F25" s="38">
        <f>'[5]вспомогат'!H23</f>
        <v>696672</v>
      </c>
      <c r="G25" s="39">
        <f>'[5]вспомогат'!I23</f>
        <v>43.21009247715982</v>
      </c>
      <c r="H25" s="35">
        <f>'[5]вспомогат'!J23</f>
        <v>-915618</v>
      </c>
      <c r="I25" s="36">
        <f>'[5]вспомогат'!K23</f>
        <v>91.21940515839817</v>
      </c>
      <c r="J25" s="37">
        <f>'[5]вспомогат'!L23</f>
        <v>-667532.4299999997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7553678.31</v>
      </c>
      <c r="F26" s="38">
        <f>'[5]вспомогат'!H24</f>
        <v>1142698.9499999993</v>
      </c>
      <c r="G26" s="39">
        <f>'[5]вспомогат'!I24</f>
        <v>58.349045259231424</v>
      </c>
      <c r="H26" s="35">
        <f>'[5]вспомогат'!J24</f>
        <v>-815686.0500000007</v>
      </c>
      <c r="I26" s="36">
        <f>'[5]вспомогат'!K24</f>
        <v>100.08229661686497</v>
      </c>
      <c r="J26" s="37">
        <f>'[5]вспомогат'!L24</f>
        <v>6211.30999999959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9442204.74</v>
      </c>
      <c r="F27" s="38">
        <f>'[5]вспомогат'!H25</f>
        <v>962683.2300000004</v>
      </c>
      <c r="G27" s="39">
        <f>'[5]вспомогат'!I25</f>
        <v>41.556047034650085</v>
      </c>
      <c r="H27" s="35">
        <f>'[5]вспомогат'!J25</f>
        <v>-1353906.7699999996</v>
      </c>
      <c r="I27" s="36">
        <f>'[5]вспомогат'!K25</f>
        <v>93.6362519734389</v>
      </c>
      <c r="J27" s="37">
        <f>'[5]вспомогат'!L25</f>
        <v>-641715.2599999998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6183241.64</v>
      </c>
      <c r="F28" s="38">
        <f>'[5]вспомогат'!H26</f>
        <v>499867.0099999998</v>
      </c>
      <c r="G28" s="39">
        <f>'[5]вспомогат'!I26</f>
        <v>36.238974802136916</v>
      </c>
      <c r="H28" s="35">
        <f>'[5]вспомогат'!J26</f>
        <v>-879495.9900000002</v>
      </c>
      <c r="I28" s="36">
        <f>'[5]вспомогат'!K26</f>
        <v>89.51451010708602</v>
      </c>
      <c r="J28" s="37">
        <f>'[5]вспомогат'!L26</f>
        <v>-724288.3600000003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5193348.29</v>
      </c>
      <c r="F29" s="38">
        <f>'[5]вспомогат'!H27</f>
        <v>466559.5</v>
      </c>
      <c r="G29" s="39">
        <f>'[5]вспомогат'!I27</f>
        <v>38.947597327358515</v>
      </c>
      <c r="H29" s="35">
        <f>'[5]вспомогат'!J27</f>
        <v>-731356.5</v>
      </c>
      <c r="I29" s="36">
        <f>'[5]вспомогат'!K27</f>
        <v>92.57539656083986</v>
      </c>
      <c r="J29" s="37">
        <f>'[5]вспомогат'!L27</f>
        <v>-416509.70999999996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10272573.43</v>
      </c>
      <c r="F30" s="38">
        <f>'[5]вспомогат'!H28</f>
        <v>950463.6699999999</v>
      </c>
      <c r="G30" s="39">
        <f>'[5]вспомогат'!I28</f>
        <v>41.84660749948047</v>
      </c>
      <c r="H30" s="35">
        <f>'[5]вспомогат'!J28</f>
        <v>-1320840.33</v>
      </c>
      <c r="I30" s="36">
        <f>'[5]вспомогат'!K28</f>
        <v>97.94556934978242</v>
      </c>
      <c r="J30" s="37">
        <f>'[5]вспомогат'!L28</f>
        <v>-215469.5700000003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22999227.1</v>
      </c>
      <c r="F31" s="38">
        <f>'[5]вспомогат'!H29</f>
        <v>2345315.370000001</v>
      </c>
      <c r="G31" s="39">
        <f>'[5]вспомогат'!I29</f>
        <v>49.45541766600976</v>
      </c>
      <c r="H31" s="35">
        <f>'[5]вспомогат'!J29</f>
        <v>-2396966.629999999</v>
      </c>
      <c r="I31" s="36">
        <f>'[5]вспомогат'!K29</f>
        <v>93.62462493427229</v>
      </c>
      <c r="J31" s="37">
        <f>'[5]вспомогат'!L29</f>
        <v>-1566133.8999999985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7332183.41</v>
      </c>
      <c r="F32" s="38">
        <f>'[5]вспомогат'!H30</f>
        <v>694165.3600000003</v>
      </c>
      <c r="G32" s="39">
        <f>'[5]вспомогат'!I30</f>
        <v>34.00021355276371</v>
      </c>
      <c r="H32" s="35">
        <f>'[5]вспомогат'!J30</f>
        <v>-1347484.6399999997</v>
      </c>
      <c r="I32" s="36">
        <f>'[5]вспомогат'!K30</f>
        <v>89.64832752952776</v>
      </c>
      <c r="J32" s="37">
        <f>'[5]вспомогат'!L30</f>
        <v>-846645.5899999999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7924648.84</v>
      </c>
      <c r="F33" s="38">
        <f>'[5]вспомогат'!H31</f>
        <v>936360.1099999994</v>
      </c>
      <c r="G33" s="39">
        <f>'[5]вспомогат'!I31</f>
        <v>39.912503751014455</v>
      </c>
      <c r="H33" s="35">
        <f>'[5]вспомогат'!J31</f>
        <v>-1409671.8900000006</v>
      </c>
      <c r="I33" s="36">
        <f>'[5]вспомогат'!K31</f>
        <v>80.07538878702893</v>
      </c>
      <c r="J33" s="37">
        <f>'[5]вспомогат'!L31</f>
        <v>-1971836.1600000001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2880805.57</v>
      </c>
      <c r="F34" s="38">
        <f>'[5]вспомогат'!H32</f>
        <v>269168.33999999985</v>
      </c>
      <c r="G34" s="39">
        <f>'[5]вспомогат'!I32</f>
        <v>33.07479937135742</v>
      </c>
      <c r="H34" s="35">
        <f>'[5]вспомогат'!J32</f>
        <v>-544648.6600000001</v>
      </c>
      <c r="I34" s="36">
        <f>'[5]вспомогат'!K32</f>
        <v>89.73865536192724</v>
      </c>
      <c r="J34" s="37">
        <f>'[5]вспомогат'!L32</f>
        <v>-329411.43000000017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10390945.89</v>
      </c>
      <c r="F35" s="38">
        <f>'[5]вспомогат'!H33</f>
        <v>1480189.1100000013</v>
      </c>
      <c r="G35" s="39">
        <f>'[5]вспомогат'!I33</f>
        <v>80.02259322251987</v>
      </c>
      <c r="H35" s="35">
        <f>'[5]вспомогат'!J33</f>
        <v>-369524.88999999873</v>
      </c>
      <c r="I35" s="36">
        <f>'[5]вспомогат'!K33</f>
        <v>112.46061547263089</v>
      </c>
      <c r="J35" s="37">
        <f>'[5]вспомогат'!L33</f>
        <v>1151314.8900000006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5991168.65</v>
      </c>
      <c r="F36" s="38">
        <f>'[5]вспомогат'!H34</f>
        <v>780104.9199999999</v>
      </c>
      <c r="G36" s="39">
        <f>'[5]вспомогат'!I34</f>
        <v>55.40565118452714</v>
      </c>
      <c r="H36" s="35">
        <f>'[5]вспомогат'!J34</f>
        <v>-627883.0800000001</v>
      </c>
      <c r="I36" s="36">
        <f>'[5]вспомогат'!K34</f>
        <v>95.29387255857085</v>
      </c>
      <c r="J36" s="37">
        <f>'[5]вспомогат'!L34</f>
        <v>-295876.3499999996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12142398.29</v>
      </c>
      <c r="F37" s="38">
        <f>'[5]вспомогат'!H35</f>
        <v>987206.7299999986</v>
      </c>
      <c r="G37" s="39">
        <f>'[5]вспомогат'!I35</f>
        <v>29.960532305682708</v>
      </c>
      <c r="H37" s="35">
        <f>'[5]вспомогат'!J35</f>
        <v>-2307817.2700000014</v>
      </c>
      <c r="I37" s="36">
        <f>'[5]вспомогат'!K35</f>
        <v>84.38427380860463</v>
      </c>
      <c r="J37" s="37">
        <f>'[5]вспомогат'!L35</f>
        <v>-2247010.710000001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198058768.90999997</v>
      </c>
      <c r="F38" s="42">
        <f>SUM(F18:F37)</f>
        <v>21972257.630000003</v>
      </c>
      <c r="G38" s="43">
        <f>F38/D38*100</f>
        <v>46.39407314430159</v>
      </c>
      <c r="H38" s="42">
        <f>SUM(H18:H37)</f>
        <v>-25387795.369999997</v>
      </c>
      <c r="I38" s="44">
        <f>E38/C38*100</f>
        <v>91.65055560567845</v>
      </c>
      <c r="J38" s="42">
        <f>SUM(J18:J37)</f>
        <v>-18043324.089999996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1440031709</v>
      </c>
      <c r="D39" s="53">
        <f>'[5]вспомогат'!D36</f>
        <v>305116540</v>
      </c>
      <c r="E39" s="53">
        <f>'[5]вспомогат'!G36</f>
        <v>1327756091.8900003</v>
      </c>
      <c r="F39" s="53">
        <f>'[5]вспомогат'!H36</f>
        <v>171056891.96999994</v>
      </c>
      <c r="G39" s="54">
        <f>'[5]вспомогат'!I36</f>
        <v>56.062805369384414</v>
      </c>
      <c r="H39" s="53">
        <f>'[5]вспомогат'!J36</f>
        <v>-134059648.02999999</v>
      </c>
      <c r="I39" s="54">
        <f>'[5]вспомогат'!K36</f>
        <v>92.20325383057244</v>
      </c>
      <c r="J39" s="53">
        <f>'[5]вспомогат'!L36</f>
        <v>-112275617.11000004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2014-05-20T07:39:45Z</dcterms:created>
  <dcterms:modified xsi:type="dcterms:W3CDTF">2014-05-20T07:40:23Z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