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<sst xmlns="http://schemas.openxmlformats.org/spreadsheetml/2006/main" count="47" uniqueCount="42">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</sst>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4\&#1085;&#1072;&#1076;&#1093;_23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23.05.2014</v>
          </cell>
        </row>
        <row r="6">
          <cell r="G6" t="str">
            <v>Фактично надійшло на 23.05.2014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340645300</v>
          </cell>
          <cell r="D10">
            <v>85043700</v>
          </cell>
          <cell r="G10">
            <v>335220493.83</v>
          </cell>
          <cell r="H10">
            <v>73721262.39999998</v>
          </cell>
          <cell r="I10">
            <v>86.68632996918052</v>
          </cell>
          <cell r="J10">
            <v>-11322437.600000024</v>
          </cell>
          <cell r="K10">
            <v>98.40749126143822</v>
          </cell>
          <cell r="L10">
            <v>-5424806.170000017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632827660.67</v>
          </cell>
          <cell r="H11">
            <v>96947718.51999998</v>
          </cell>
          <cell r="I11">
            <v>71.98909818073808</v>
          </cell>
          <cell r="J11">
            <v>-37722281.48000002</v>
          </cell>
          <cell r="K11">
            <v>96.00953691532777</v>
          </cell>
          <cell r="L11">
            <v>-26302339.330000043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45229221.95</v>
          </cell>
          <cell r="H12">
            <v>6233033.420000002</v>
          </cell>
          <cell r="I12">
            <v>66.76190964815282</v>
          </cell>
          <cell r="J12">
            <v>-3103178.579999998</v>
          </cell>
          <cell r="K12">
            <v>92.91010750354772</v>
          </cell>
          <cell r="L12">
            <v>-3451404.049999997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107773696.03</v>
          </cell>
          <cell r="H13">
            <v>15746055.799999997</v>
          </cell>
          <cell r="I13">
            <v>72.3546412539466</v>
          </cell>
          <cell r="J13">
            <v>-6016274.200000003</v>
          </cell>
          <cell r="K13">
            <v>92.57114431257996</v>
          </cell>
          <cell r="L13">
            <v>-8648863.969999999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53020517.01</v>
          </cell>
          <cell r="H14">
            <v>8440471.57</v>
          </cell>
          <cell r="I14">
            <v>74.18003622666184</v>
          </cell>
          <cell r="J14">
            <v>-2937888.4299999997</v>
          </cell>
          <cell r="K14">
            <v>94.70070085336965</v>
          </cell>
          <cell r="L14">
            <v>-2966942.990000002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8911388.05</v>
          </cell>
          <cell r="H15">
            <v>1281747.1900000004</v>
          </cell>
          <cell r="I15">
            <v>65.1994999707511</v>
          </cell>
          <cell r="J15">
            <v>-684137.8099999996</v>
          </cell>
          <cell r="K15">
            <v>94.16418841738988</v>
          </cell>
          <cell r="L15">
            <v>-552281.9499999993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7907793.46</v>
          </cell>
          <cell r="H16">
            <v>1153320.29</v>
          </cell>
          <cell r="I16">
            <v>50.83227583373956</v>
          </cell>
          <cell r="J16">
            <v>-1115553.71</v>
          </cell>
          <cell r="K16">
            <v>77.82698259525517</v>
          </cell>
          <cell r="L16">
            <v>-2252941.54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32554365.68</v>
          </cell>
          <cell r="H17">
            <v>5551340.48</v>
          </cell>
          <cell r="I17">
            <v>80.30189229473139</v>
          </cell>
          <cell r="J17">
            <v>-1361747.5199999996</v>
          </cell>
          <cell r="K17">
            <v>97.837250280617</v>
          </cell>
          <cell r="L17">
            <v>-719633.3200000003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2760323.4</v>
          </cell>
          <cell r="H18">
            <v>305177.7999999998</v>
          </cell>
          <cell r="I18">
            <v>44.831092594986515</v>
          </cell>
          <cell r="J18">
            <v>-375550.2000000002</v>
          </cell>
          <cell r="K18">
            <v>88.59266814667558</v>
          </cell>
          <cell r="L18">
            <v>-355423.6000000001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4928788.69</v>
          </cell>
          <cell r="H19">
            <v>675296.0900000008</v>
          </cell>
          <cell r="I19">
            <v>56.08389544898111</v>
          </cell>
          <cell r="J19">
            <v>-528785.9099999992</v>
          </cell>
          <cell r="K19">
            <v>88.4446195228918</v>
          </cell>
          <cell r="L19">
            <v>-643951.3099999996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13233578.7</v>
          </cell>
          <cell r="H20">
            <v>2061716.5</v>
          </cell>
          <cell r="I20">
            <v>72.02228805959878</v>
          </cell>
          <cell r="J20">
            <v>-800892.5</v>
          </cell>
          <cell r="K20">
            <v>94.70704112802439</v>
          </cell>
          <cell r="L20">
            <v>-739594.3000000007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9916554.57</v>
          </cell>
          <cell r="H21">
            <v>1356531.2599999998</v>
          </cell>
          <cell r="I21">
            <v>60.276267338747466</v>
          </cell>
          <cell r="J21">
            <v>-893991.7400000002</v>
          </cell>
          <cell r="K21">
            <v>94.38102246163655</v>
          </cell>
          <cell r="L21">
            <v>-590382.4299999997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15077822.48</v>
          </cell>
          <cell r="H22">
            <v>2219130.710000001</v>
          </cell>
          <cell r="I22">
            <v>56.21191759245798</v>
          </cell>
          <cell r="J22">
            <v>-1728663.289999999</v>
          </cell>
          <cell r="K22">
            <v>97.32269385004086</v>
          </cell>
          <cell r="L22">
            <v>-414784.51999999955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7154648.51</v>
          </cell>
          <cell r="H23">
            <v>916492.9399999995</v>
          </cell>
          <cell r="I23">
            <v>56.844174435120195</v>
          </cell>
          <cell r="J23">
            <v>-695797.0600000005</v>
          </cell>
          <cell r="K23">
            <v>94.1108880663373</v>
          </cell>
          <cell r="L23">
            <v>-447711.4900000002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7873414.42</v>
          </cell>
          <cell r="H24">
            <v>1462435.0599999996</v>
          </cell>
          <cell r="I24">
            <v>74.6755648148857</v>
          </cell>
          <cell r="J24">
            <v>-495949.9400000004</v>
          </cell>
          <cell r="K24">
            <v>104.31863325801889</v>
          </cell>
          <cell r="L24">
            <v>325947.4199999999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9938776.25</v>
          </cell>
          <cell r="H25">
            <v>1459254.7400000002</v>
          </cell>
          <cell r="I25">
            <v>62.99149784813024</v>
          </cell>
          <cell r="J25">
            <v>-857335.2599999998</v>
          </cell>
          <cell r="K25">
            <v>98.56064159572865</v>
          </cell>
          <cell r="L25">
            <v>-145143.75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6484639.17</v>
          </cell>
          <cell r="H26">
            <v>801264.54</v>
          </cell>
          <cell r="I26">
            <v>58.089461584804006</v>
          </cell>
          <cell r="J26">
            <v>-578098.46</v>
          </cell>
          <cell r="K26">
            <v>93.87782854363282</v>
          </cell>
          <cell r="L26">
            <v>-422890.8300000001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5421926.11</v>
          </cell>
          <cell r="H27">
            <v>695137.3200000003</v>
          </cell>
          <cell r="I27">
            <v>58.028886833467475</v>
          </cell>
          <cell r="J27">
            <v>-502778.6799999997</v>
          </cell>
          <cell r="K27">
            <v>96.64997064096809</v>
          </cell>
          <cell r="L27">
            <v>-187931.88999999966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10625668.5</v>
          </cell>
          <cell r="H28">
            <v>1303558.7400000002</v>
          </cell>
          <cell r="I28">
            <v>57.39252605551701</v>
          </cell>
          <cell r="J28">
            <v>-967745.2599999998</v>
          </cell>
          <cell r="K28">
            <v>101.3122133461886</v>
          </cell>
          <cell r="L28">
            <v>137625.5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24132096.36</v>
          </cell>
          <cell r="H29">
            <v>3478184.629999999</v>
          </cell>
          <cell r="I29">
            <v>73.34411218059151</v>
          </cell>
          <cell r="J29">
            <v>-1264097.370000001</v>
          </cell>
          <cell r="K29">
            <v>98.2362781479173</v>
          </cell>
          <cell r="L29">
            <v>-433264.6400000006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7547369.32</v>
          </cell>
          <cell r="H30">
            <v>909351.2700000005</v>
          </cell>
          <cell r="I30">
            <v>44.540017632797024</v>
          </cell>
          <cell r="J30">
            <v>-1132298.7299999995</v>
          </cell>
          <cell r="K30">
            <v>92.27933876597739</v>
          </cell>
          <cell r="L30">
            <v>-631459.6799999997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8278062.31</v>
          </cell>
          <cell r="H31">
            <v>1289773.5799999991</v>
          </cell>
          <cell r="I31">
            <v>54.97681105799065</v>
          </cell>
          <cell r="J31">
            <v>-1056258.4200000009</v>
          </cell>
          <cell r="K31">
            <v>83.64648973852837</v>
          </cell>
          <cell r="L31">
            <v>-1618422.6900000004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3059237.58</v>
          </cell>
          <cell r="H32">
            <v>447600.3500000001</v>
          </cell>
          <cell r="I32">
            <v>55.000122877747714</v>
          </cell>
          <cell r="J32">
            <v>-366216.6499999999</v>
          </cell>
          <cell r="K32">
            <v>95.29690921205638</v>
          </cell>
          <cell r="L32">
            <v>-150979.41999999993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10663450.43</v>
          </cell>
          <cell r="H33">
            <v>1752693.6500000004</v>
          </cell>
          <cell r="I33">
            <v>94.75484588428267</v>
          </cell>
          <cell r="J33">
            <v>-97020.34999999963</v>
          </cell>
          <cell r="K33">
            <v>115.40991658649571</v>
          </cell>
          <cell r="L33">
            <v>1423819.4299999997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6218127.47</v>
          </cell>
          <cell r="H34">
            <v>1007063.7399999993</v>
          </cell>
          <cell r="I34">
            <v>71.52502294053637</v>
          </cell>
          <cell r="J34">
            <v>-400924.2600000007</v>
          </cell>
          <cell r="K34">
            <v>98.9038168169625</v>
          </cell>
          <cell r="L34">
            <v>-68917.53000000026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12535253.97</v>
          </cell>
          <cell r="H35">
            <v>1380062.4100000001</v>
          </cell>
          <cell r="I35">
            <v>41.88322786116277</v>
          </cell>
          <cell r="J35">
            <v>-1914961.5899999999</v>
          </cell>
          <cell r="K35">
            <v>87.1144462569658</v>
          </cell>
          <cell r="L35">
            <v>-1854155.0299999993</v>
          </cell>
        </row>
        <row r="36">
          <cell r="B36">
            <v>3856482907</v>
          </cell>
          <cell r="C36">
            <v>1446431709</v>
          </cell>
          <cell r="D36">
            <v>311516540</v>
          </cell>
          <cell r="G36">
            <v>1389294874.92</v>
          </cell>
          <cell r="H36">
            <v>232595675</v>
          </cell>
          <cell r="I36">
            <v>74.66559400024153</v>
          </cell>
          <cell r="J36">
            <v>-78920865.00000006</v>
          </cell>
          <cell r="K36">
            <v>96.04980769403197</v>
          </cell>
          <cell r="L36">
            <v>-57136834.080000065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340645300</v>
      </c>
      <c r="D10" s="33">
        <f>'[5]вспомогат'!D10</f>
        <v>85043700</v>
      </c>
      <c r="E10" s="33">
        <f>'[5]вспомогат'!G10</f>
        <v>335220493.83</v>
      </c>
      <c r="F10" s="33">
        <f>'[5]вспомогат'!H10</f>
        <v>73721262.39999998</v>
      </c>
      <c r="G10" s="34">
        <f>'[5]вспомогат'!I10</f>
        <v>86.68632996918052</v>
      </c>
      <c r="H10" s="35">
        <f>'[5]вспомогат'!J10</f>
        <v>-11322437.600000024</v>
      </c>
      <c r="I10" s="36">
        <f>'[5]вспомогат'!K10</f>
        <v>98.40749126143822</v>
      </c>
      <c r="J10" s="37">
        <f>'[5]вспомогат'!L10</f>
        <v>-5424806.170000017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632827660.67</v>
      </c>
      <c r="F12" s="38">
        <f>'[5]вспомогат'!H11</f>
        <v>96947718.51999998</v>
      </c>
      <c r="G12" s="39">
        <f>'[5]вспомогат'!I11</f>
        <v>71.98909818073808</v>
      </c>
      <c r="H12" s="35">
        <f>'[5]вспомогат'!J11</f>
        <v>-37722281.48000002</v>
      </c>
      <c r="I12" s="36">
        <f>'[5]вспомогат'!K11</f>
        <v>96.00953691532777</v>
      </c>
      <c r="J12" s="37">
        <f>'[5]вспомогат'!L11</f>
        <v>-26302339.330000043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45229221.95</v>
      </c>
      <c r="F13" s="38">
        <f>'[5]вспомогат'!H12</f>
        <v>6233033.420000002</v>
      </c>
      <c r="G13" s="39">
        <f>'[5]вспомогат'!I12</f>
        <v>66.76190964815282</v>
      </c>
      <c r="H13" s="35">
        <f>'[5]вспомогат'!J12</f>
        <v>-3103178.579999998</v>
      </c>
      <c r="I13" s="36">
        <f>'[5]вспомогат'!K12</f>
        <v>92.91010750354772</v>
      </c>
      <c r="J13" s="37">
        <f>'[5]вспомогат'!L12</f>
        <v>-3451404.049999997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107773696.03</v>
      </c>
      <c r="F14" s="38">
        <f>'[5]вспомогат'!H13</f>
        <v>15746055.799999997</v>
      </c>
      <c r="G14" s="39">
        <f>'[5]вспомогат'!I13</f>
        <v>72.3546412539466</v>
      </c>
      <c r="H14" s="35">
        <f>'[5]вспомогат'!J13</f>
        <v>-6016274.200000003</v>
      </c>
      <c r="I14" s="36">
        <f>'[5]вспомогат'!K13</f>
        <v>92.57114431257996</v>
      </c>
      <c r="J14" s="37">
        <f>'[5]вспомогат'!L13</f>
        <v>-8648863.969999999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53020517.01</v>
      </c>
      <c r="F15" s="38">
        <f>'[5]вспомогат'!H14</f>
        <v>8440471.57</v>
      </c>
      <c r="G15" s="39">
        <f>'[5]вспомогат'!I14</f>
        <v>74.18003622666184</v>
      </c>
      <c r="H15" s="35">
        <f>'[5]вспомогат'!J14</f>
        <v>-2937888.4299999997</v>
      </c>
      <c r="I15" s="36">
        <f>'[5]вспомогат'!K14</f>
        <v>94.70070085336965</v>
      </c>
      <c r="J15" s="37">
        <f>'[5]вспомогат'!L14</f>
        <v>-2966942.990000002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8911388.05</v>
      </c>
      <c r="F16" s="38">
        <f>'[5]вспомогат'!H15</f>
        <v>1281747.1900000004</v>
      </c>
      <c r="G16" s="39">
        <f>'[5]вспомогат'!I15</f>
        <v>65.1994999707511</v>
      </c>
      <c r="H16" s="35">
        <f>'[5]вспомогат'!J15</f>
        <v>-684137.8099999996</v>
      </c>
      <c r="I16" s="36">
        <f>'[5]вспомогат'!K15</f>
        <v>94.16418841738988</v>
      </c>
      <c r="J16" s="37">
        <f>'[5]вспомогат'!L15</f>
        <v>-552281.9499999993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847762483.7099999</v>
      </c>
      <c r="F17" s="42">
        <f>SUM(F12:F16)</f>
        <v>128649026.49999997</v>
      </c>
      <c r="G17" s="43">
        <f>F17/D17*100</f>
        <v>71.82570750797372</v>
      </c>
      <c r="H17" s="42">
        <f>SUM(H12:H16)</f>
        <v>-50463760.50000002</v>
      </c>
      <c r="I17" s="44">
        <f>E17/C17*100</f>
        <v>95.28801041716913</v>
      </c>
      <c r="J17" s="42">
        <f>SUM(J12:J16)</f>
        <v>-41921832.29000004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7907793.46</v>
      </c>
      <c r="F18" s="46">
        <f>'[5]вспомогат'!H16</f>
        <v>1153320.29</v>
      </c>
      <c r="G18" s="47">
        <f>'[5]вспомогат'!I16</f>
        <v>50.83227583373956</v>
      </c>
      <c r="H18" s="48">
        <f>'[5]вспомогат'!J16</f>
        <v>-1115553.71</v>
      </c>
      <c r="I18" s="49">
        <f>'[5]вспомогат'!K16</f>
        <v>77.82698259525517</v>
      </c>
      <c r="J18" s="50">
        <f>'[5]вспомогат'!L16</f>
        <v>-2252941.54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32554365.68</v>
      </c>
      <c r="F19" s="38">
        <f>'[5]вспомогат'!H17</f>
        <v>5551340.48</v>
      </c>
      <c r="G19" s="39">
        <f>'[5]вспомогат'!I17</f>
        <v>80.30189229473139</v>
      </c>
      <c r="H19" s="35">
        <f>'[5]вспомогат'!J17</f>
        <v>-1361747.5199999996</v>
      </c>
      <c r="I19" s="36">
        <f>'[5]вспомогат'!K17</f>
        <v>97.837250280617</v>
      </c>
      <c r="J19" s="37">
        <f>'[5]вспомогат'!L17</f>
        <v>-719633.3200000003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2760323.4</v>
      </c>
      <c r="F20" s="38">
        <f>'[5]вспомогат'!H18</f>
        <v>305177.7999999998</v>
      </c>
      <c r="G20" s="39">
        <f>'[5]вспомогат'!I18</f>
        <v>44.831092594986515</v>
      </c>
      <c r="H20" s="35">
        <f>'[5]вспомогат'!J18</f>
        <v>-375550.2000000002</v>
      </c>
      <c r="I20" s="36">
        <f>'[5]вспомогат'!K18</f>
        <v>88.59266814667558</v>
      </c>
      <c r="J20" s="37">
        <f>'[5]вспомогат'!L18</f>
        <v>-355423.6000000001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4928788.69</v>
      </c>
      <c r="F21" s="38">
        <f>'[5]вспомогат'!H19</f>
        <v>675296.0900000008</v>
      </c>
      <c r="G21" s="39">
        <f>'[5]вспомогат'!I19</f>
        <v>56.08389544898111</v>
      </c>
      <c r="H21" s="35">
        <f>'[5]вспомогат'!J19</f>
        <v>-528785.9099999992</v>
      </c>
      <c r="I21" s="36">
        <f>'[5]вспомогат'!K19</f>
        <v>88.4446195228918</v>
      </c>
      <c r="J21" s="37">
        <f>'[5]вспомогат'!L19</f>
        <v>-643951.3099999996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13233578.7</v>
      </c>
      <c r="F22" s="38">
        <f>'[5]вспомогат'!H20</f>
        <v>2061716.5</v>
      </c>
      <c r="G22" s="39">
        <f>'[5]вспомогат'!I20</f>
        <v>72.02228805959878</v>
      </c>
      <c r="H22" s="35">
        <f>'[5]вспомогат'!J20</f>
        <v>-800892.5</v>
      </c>
      <c r="I22" s="36">
        <f>'[5]вспомогат'!K20</f>
        <v>94.70704112802439</v>
      </c>
      <c r="J22" s="37">
        <f>'[5]вспомогат'!L20</f>
        <v>-739594.3000000007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9916554.57</v>
      </c>
      <c r="F23" s="38">
        <f>'[5]вспомогат'!H21</f>
        <v>1356531.2599999998</v>
      </c>
      <c r="G23" s="39">
        <f>'[5]вспомогат'!I21</f>
        <v>60.276267338747466</v>
      </c>
      <c r="H23" s="35">
        <f>'[5]вспомогат'!J21</f>
        <v>-893991.7400000002</v>
      </c>
      <c r="I23" s="36">
        <f>'[5]вспомогат'!K21</f>
        <v>94.38102246163655</v>
      </c>
      <c r="J23" s="37">
        <f>'[5]вспомогат'!L21</f>
        <v>-590382.4299999997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15077822.48</v>
      </c>
      <c r="F24" s="38">
        <f>'[5]вспомогат'!H22</f>
        <v>2219130.710000001</v>
      </c>
      <c r="G24" s="39">
        <f>'[5]вспомогат'!I22</f>
        <v>56.21191759245798</v>
      </c>
      <c r="H24" s="35">
        <f>'[5]вспомогат'!J22</f>
        <v>-1728663.289999999</v>
      </c>
      <c r="I24" s="36">
        <f>'[5]вспомогат'!K22</f>
        <v>97.32269385004086</v>
      </c>
      <c r="J24" s="37">
        <f>'[5]вспомогат'!L22</f>
        <v>-414784.51999999955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7154648.51</v>
      </c>
      <c r="F25" s="38">
        <f>'[5]вспомогат'!H23</f>
        <v>916492.9399999995</v>
      </c>
      <c r="G25" s="39">
        <f>'[5]вспомогат'!I23</f>
        <v>56.844174435120195</v>
      </c>
      <c r="H25" s="35">
        <f>'[5]вспомогат'!J23</f>
        <v>-695797.0600000005</v>
      </c>
      <c r="I25" s="36">
        <f>'[5]вспомогат'!K23</f>
        <v>94.1108880663373</v>
      </c>
      <c r="J25" s="37">
        <f>'[5]вспомогат'!L23</f>
        <v>-447711.4900000002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7873414.42</v>
      </c>
      <c r="F26" s="38">
        <f>'[5]вспомогат'!H24</f>
        <v>1462435.0599999996</v>
      </c>
      <c r="G26" s="39">
        <f>'[5]вспомогат'!I24</f>
        <v>74.6755648148857</v>
      </c>
      <c r="H26" s="35">
        <f>'[5]вспомогат'!J24</f>
        <v>-495949.9400000004</v>
      </c>
      <c r="I26" s="36">
        <f>'[5]вспомогат'!K24</f>
        <v>104.31863325801889</v>
      </c>
      <c r="J26" s="37">
        <f>'[5]вспомогат'!L24</f>
        <v>325947.4199999999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9938776.25</v>
      </c>
      <c r="F27" s="38">
        <f>'[5]вспомогат'!H25</f>
        <v>1459254.7400000002</v>
      </c>
      <c r="G27" s="39">
        <f>'[5]вспомогат'!I25</f>
        <v>62.99149784813024</v>
      </c>
      <c r="H27" s="35">
        <f>'[5]вспомогат'!J25</f>
        <v>-857335.2599999998</v>
      </c>
      <c r="I27" s="36">
        <f>'[5]вспомогат'!K25</f>
        <v>98.56064159572865</v>
      </c>
      <c r="J27" s="37">
        <f>'[5]вспомогат'!L25</f>
        <v>-145143.75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6484639.17</v>
      </c>
      <c r="F28" s="38">
        <f>'[5]вспомогат'!H26</f>
        <v>801264.54</v>
      </c>
      <c r="G28" s="39">
        <f>'[5]вспомогат'!I26</f>
        <v>58.089461584804006</v>
      </c>
      <c r="H28" s="35">
        <f>'[5]вспомогат'!J26</f>
        <v>-578098.46</v>
      </c>
      <c r="I28" s="36">
        <f>'[5]вспомогат'!K26</f>
        <v>93.87782854363282</v>
      </c>
      <c r="J28" s="37">
        <f>'[5]вспомогат'!L26</f>
        <v>-422890.8300000001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5421926.11</v>
      </c>
      <c r="F29" s="38">
        <f>'[5]вспомогат'!H27</f>
        <v>695137.3200000003</v>
      </c>
      <c r="G29" s="39">
        <f>'[5]вспомогат'!I27</f>
        <v>58.028886833467475</v>
      </c>
      <c r="H29" s="35">
        <f>'[5]вспомогат'!J27</f>
        <v>-502778.6799999997</v>
      </c>
      <c r="I29" s="36">
        <f>'[5]вспомогат'!K27</f>
        <v>96.64997064096809</v>
      </c>
      <c r="J29" s="37">
        <f>'[5]вспомогат'!L27</f>
        <v>-187931.88999999966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10625668.5</v>
      </c>
      <c r="F30" s="38">
        <f>'[5]вспомогат'!H28</f>
        <v>1303558.7400000002</v>
      </c>
      <c r="G30" s="39">
        <f>'[5]вспомогат'!I28</f>
        <v>57.39252605551701</v>
      </c>
      <c r="H30" s="35">
        <f>'[5]вспомогат'!J28</f>
        <v>-967745.2599999998</v>
      </c>
      <c r="I30" s="36">
        <f>'[5]вспомогат'!K28</f>
        <v>101.3122133461886</v>
      </c>
      <c r="J30" s="37">
        <f>'[5]вспомогат'!L28</f>
        <v>137625.5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24132096.36</v>
      </c>
      <c r="F31" s="38">
        <f>'[5]вспомогат'!H29</f>
        <v>3478184.629999999</v>
      </c>
      <c r="G31" s="39">
        <f>'[5]вспомогат'!I29</f>
        <v>73.34411218059151</v>
      </c>
      <c r="H31" s="35">
        <f>'[5]вспомогат'!J29</f>
        <v>-1264097.370000001</v>
      </c>
      <c r="I31" s="36">
        <f>'[5]вспомогат'!K29</f>
        <v>98.2362781479173</v>
      </c>
      <c r="J31" s="37">
        <f>'[5]вспомогат'!L29</f>
        <v>-433264.6400000006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7547369.32</v>
      </c>
      <c r="F32" s="38">
        <f>'[5]вспомогат'!H30</f>
        <v>909351.2700000005</v>
      </c>
      <c r="G32" s="39">
        <f>'[5]вспомогат'!I30</f>
        <v>44.540017632797024</v>
      </c>
      <c r="H32" s="35">
        <f>'[5]вспомогат'!J30</f>
        <v>-1132298.7299999995</v>
      </c>
      <c r="I32" s="36">
        <f>'[5]вспомогат'!K30</f>
        <v>92.27933876597739</v>
      </c>
      <c r="J32" s="37">
        <f>'[5]вспомогат'!L30</f>
        <v>-631459.6799999997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8278062.31</v>
      </c>
      <c r="F33" s="38">
        <f>'[5]вспомогат'!H31</f>
        <v>1289773.5799999991</v>
      </c>
      <c r="G33" s="39">
        <f>'[5]вспомогат'!I31</f>
        <v>54.97681105799065</v>
      </c>
      <c r="H33" s="35">
        <f>'[5]вспомогат'!J31</f>
        <v>-1056258.4200000009</v>
      </c>
      <c r="I33" s="36">
        <f>'[5]вспомогат'!K31</f>
        <v>83.64648973852837</v>
      </c>
      <c r="J33" s="37">
        <f>'[5]вспомогат'!L31</f>
        <v>-1618422.6900000004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3059237.58</v>
      </c>
      <c r="F34" s="38">
        <f>'[5]вспомогат'!H32</f>
        <v>447600.3500000001</v>
      </c>
      <c r="G34" s="39">
        <f>'[5]вспомогат'!I32</f>
        <v>55.000122877747714</v>
      </c>
      <c r="H34" s="35">
        <f>'[5]вспомогат'!J32</f>
        <v>-366216.6499999999</v>
      </c>
      <c r="I34" s="36">
        <f>'[5]вспомогат'!K32</f>
        <v>95.29690921205638</v>
      </c>
      <c r="J34" s="37">
        <f>'[5]вспомогат'!L32</f>
        <v>-150979.41999999993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10663450.43</v>
      </c>
      <c r="F35" s="38">
        <f>'[5]вспомогат'!H33</f>
        <v>1752693.6500000004</v>
      </c>
      <c r="G35" s="39">
        <f>'[5]вспомогат'!I33</f>
        <v>94.75484588428267</v>
      </c>
      <c r="H35" s="35">
        <f>'[5]вспомогат'!J33</f>
        <v>-97020.34999999963</v>
      </c>
      <c r="I35" s="36">
        <f>'[5]вспомогат'!K33</f>
        <v>115.40991658649571</v>
      </c>
      <c r="J35" s="37">
        <f>'[5]вспомогат'!L33</f>
        <v>1423819.4299999997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6218127.47</v>
      </c>
      <c r="F36" s="38">
        <f>'[5]вспомогат'!H34</f>
        <v>1007063.7399999993</v>
      </c>
      <c r="G36" s="39">
        <f>'[5]вспомогат'!I34</f>
        <v>71.52502294053637</v>
      </c>
      <c r="H36" s="35">
        <f>'[5]вспомогат'!J34</f>
        <v>-400924.2600000007</v>
      </c>
      <c r="I36" s="36">
        <f>'[5]вспомогат'!K34</f>
        <v>98.9038168169625</v>
      </c>
      <c r="J36" s="37">
        <f>'[5]вспомогат'!L34</f>
        <v>-68917.53000000026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12535253.97</v>
      </c>
      <c r="F37" s="38">
        <f>'[5]вспомогат'!H35</f>
        <v>1380062.4100000001</v>
      </c>
      <c r="G37" s="39">
        <f>'[5]вспомогат'!I35</f>
        <v>41.88322786116277</v>
      </c>
      <c r="H37" s="35">
        <f>'[5]вспомогат'!J35</f>
        <v>-1914961.5899999999</v>
      </c>
      <c r="I37" s="36">
        <f>'[5]вспомогат'!K35</f>
        <v>87.1144462569658</v>
      </c>
      <c r="J37" s="37">
        <f>'[5]вспомогат'!L35</f>
        <v>-1854155.0299999993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206311897.38000003</v>
      </c>
      <c r="F38" s="42">
        <f>SUM(F18:F37)</f>
        <v>30225386.099999994</v>
      </c>
      <c r="G38" s="43">
        <f>F38/D38*100</f>
        <v>63.82042287832742</v>
      </c>
      <c r="H38" s="42">
        <f>SUM(H18:H37)</f>
        <v>-17134666.900000002</v>
      </c>
      <c r="I38" s="44">
        <f>E38/C38*100</f>
        <v>95.46964331345002</v>
      </c>
      <c r="J38" s="42">
        <f>SUM(J18:J37)</f>
        <v>-9790195.620000001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1446431709</v>
      </c>
      <c r="D39" s="53">
        <f>'[5]вспомогат'!D36</f>
        <v>311516540</v>
      </c>
      <c r="E39" s="53">
        <f>'[5]вспомогат'!G36</f>
        <v>1389294874.92</v>
      </c>
      <c r="F39" s="53">
        <f>'[5]вспомогат'!H36</f>
        <v>232595675</v>
      </c>
      <c r="G39" s="54">
        <f>'[5]вспомогат'!I36</f>
        <v>74.66559400024153</v>
      </c>
      <c r="H39" s="53">
        <f>'[5]вспомогат'!J36</f>
        <v>-78920865.00000006</v>
      </c>
      <c r="I39" s="54">
        <f>'[5]вспомогат'!K36</f>
        <v>96.04980769403197</v>
      </c>
      <c r="J39" s="53">
        <f>'[5]вспомогат'!L36</f>
        <v>-57136834.080000065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2014-05-26T08:11:23Z</dcterms:created>
  <dcterms:modified xsi:type="dcterms:W3CDTF">2014-05-26T08:21:30Z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