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доходи " sheetId="1" r:id="rId1"/>
    <sheet name="видатки" sheetId="2" r:id="rId2"/>
  </sheets>
  <definedNames>
    <definedName name="_xlnm.Print_Titles" localSheetId="1">'видатки'!$A:$F</definedName>
    <definedName name="_xlnm.Print_Area" localSheetId="0">'доходи '!$A$1:$F$20</definedName>
  </definedNames>
  <calcPr fullCalcOnLoad="1"/>
</workbook>
</file>

<file path=xl/sharedStrings.xml><?xml version="1.0" encoding="utf-8"?>
<sst xmlns="http://schemas.openxmlformats.org/spreadsheetml/2006/main" count="87" uniqueCount="71">
  <si>
    <t>Доходи бюджету</t>
  </si>
  <si>
    <t>Виконання плану, %</t>
  </si>
  <si>
    <t>Доходи загального фонду, у т.ч.</t>
  </si>
  <si>
    <t>Податок на доходи фізичних осіб</t>
  </si>
  <si>
    <t>Доходи  спеціального фонду, у т.ч.</t>
  </si>
  <si>
    <t>Податки на власність</t>
  </si>
  <si>
    <t>Екологічний податок</t>
  </si>
  <si>
    <t>Власні надходження бюджетних установ</t>
  </si>
  <si>
    <t>Разом доходів</t>
  </si>
  <si>
    <t>Назва</t>
  </si>
  <si>
    <t>Всього видатків, у т.ч.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</si>
  <si>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</si>
  <si>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</si>
  <si>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</si>
  <si>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</si>
  <si>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</si>
  <si>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</si>
  <si>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</si>
  <si>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</si>
  <si>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Сільське і лісове господарство, рибне господарство та мисливство</t>
  </si>
  <si>
    <t>Інші послуги, пов"язані з економічною діяльністю</t>
  </si>
  <si>
    <t>Інші додаткові дотації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</si>
  <si>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</si>
  <si>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</si>
  <si>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Надання державного пільгового кредиту індивідуальним сільським забудовникам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</si>
  <si>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</si>
  <si>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Додаткова дотація з державного бюджету на вирівнювання фінансової забезпеченості місцевих бюджетів</t>
  </si>
  <si>
    <t>Виконано за 2013 рік, тис. грн.</t>
  </si>
  <si>
    <t>Інформація про доходи загального та спеціального фондів обласного бюджету за 2013 та 2014 роки</t>
  </si>
  <si>
    <t>Фактичне надходження у 2013 році, тис.грн.</t>
  </si>
  <si>
    <t>Затверджено з урахуванням змін на 2014 рік, тис. грн.</t>
  </si>
  <si>
    <t>Фактично надійшло у 2014 році, тис. грн.</t>
  </si>
  <si>
    <t>Приріст (зменшення) факту 2014 року до факту 2013 року, %</t>
  </si>
  <si>
    <t>Виконано за 2014 рік, тис. грн.</t>
  </si>
  <si>
    <t>Надання пільгового довгострокового кредиту громадянам на будівництво (реконструкцію) та придбання житла</t>
  </si>
  <si>
    <t xml:space="preserve">Податок на прибуток підприємств  </t>
  </si>
  <si>
    <t>Доходи від власності та підприємницької діяльності</t>
  </si>
  <si>
    <t xml:space="preserve">Адміністративні збори та платежі, доходи від некомерційної господарської діяльності </t>
  </si>
  <si>
    <t xml:space="preserve">Інші неподаткові надходження  </t>
  </si>
  <si>
    <t xml:space="preserve">Надходження від продажу основного капіталу  </t>
  </si>
  <si>
    <t xml:space="preserve">Збори та плата за спеціальне використання природних ресурсів </t>
  </si>
  <si>
    <t xml:space="preserve">Збір за забруднення навколишнього природного середовища  </t>
  </si>
  <si>
    <t>у 2,2 рази</t>
  </si>
  <si>
    <t xml:space="preserve">Доходи від власності та підприємницької діяльності  </t>
  </si>
  <si>
    <t>Аналіз виконання обласного бюджету за 2013 та 2014 роки (без урахування цільових субвенцій з державного бюджету)</t>
  </si>
  <si>
    <t>Загальний фонд обласного бюджету</t>
  </si>
  <si>
    <t>Резервний фонд</t>
  </si>
  <si>
    <t>в 5,2 раза</t>
  </si>
  <si>
    <t>в 5,3 раза</t>
  </si>
  <si>
    <t>Інші видатки</t>
  </si>
  <si>
    <t>в 7,8 раза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</si>
  <si>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</si>
  <si>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Джерела фінансування, у т.ч.</t>
  </si>
  <si>
    <t xml:space="preserve">Фінансування за рахунок коштів єдиного казначейського рахунку </t>
  </si>
  <si>
    <t xml:space="preserve">Фінансування за рахунок зміни залишків коштів бюджетів </t>
  </si>
  <si>
    <t>Спеціальний фонд обласного бюджету</t>
  </si>
  <si>
    <t>Органи місцевого самоврядування</t>
  </si>
  <si>
    <t>Охорона здоров'я</t>
  </si>
  <si>
    <t>Будівництво</t>
  </si>
  <si>
    <t>Транспорт, дорожнє господарство, зв'язок, телекомунікації та інформатика</t>
  </si>
  <si>
    <t>Внески органів влади Автономної Республіки Крим та органів місцевого самоврядування у статутні капiтали субєктів підприємницької діяльності</t>
  </si>
  <si>
    <t>Цільові фонди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</si>
  <si>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</si>
  <si>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</si>
  <si>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Повернення коштів, наданих для кредитування індивідуальних сільських забудовників</t>
  </si>
  <si>
    <t>у 8,3 рази</t>
  </si>
  <si>
    <t>Фінансування за рахунок залишків коштів на рахунках бюджетних установ</t>
  </si>
  <si>
    <t>у 5,2 раза</t>
  </si>
  <si>
    <t>у 17,5 раза</t>
  </si>
  <si>
    <t>у 2,2 раза</t>
  </si>
  <si>
    <t>у 4,6 раза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</si>
</sst>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/>
    </xf>
    <xf numFmtId="173" fontId="3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/>
    </xf>
    <xf numFmtId="172" fontId="2" fillId="0" borderId="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36.25390625" style="0" customWidth="1"/>
    <col min="2" max="2" width="24.25390625" style="0" customWidth="1"/>
    <col min="3" max="3" width="26.125" style="0" customWidth="1"/>
    <col min="4" max="4" width="20.25390625" style="0" customWidth="1"/>
    <col min="5" max="5" width="16.875" style="0" customWidth="1"/>
    <col min="6" max="6" width="19.875" style="0" customWidth="1"/>
  </cols>
  <sheetData>
    <row r="1" spans="1:6" ht="39.75" customHeight="1">
      <c r="A1" s="25" t="s">
        <v>28</v>
      </c>
      <c r="B1" s="25"/>
      <c r="C1" s="25"/>
      <c r="D1" s="25"/>
      <c r="E1" s="25"/>
      <c r="F1" s="25"/>
    </row>
    <row r="2" spans="1:6" ht="103.5" customHeight="1">
      <c r="A2" s="5" t="s">
        <v>0</v>
      </c>
      <c r="B2" s="5" t="s">
        <v>29</v>
      </c>
      <c r="C2" s="5" t="s">
        <v>30</v>
      </c>
      <c r="D2" s="5" t="s">
        <v>31</v>
      </c>
      <c r="E2" s="5" t="s">
        <v>1</v>
      </c>
      <c r="F2" s="5" t="s">
        <v>32</v>
      </c>
    </row>
    <row r="3" spans="1:6" ht="37.5">
      <c r="A3" s="2" t="s">
        <v>2</v>
      </c>
      <c r="B3" s="6">
        <f>SUM(B4+B5+B6+B7+B8+B9+B10)</f>
        <v>895765.7000000001</v>
      </c>
      <c r="C3" s="6">
        <f>SUM(C4+C5+C6+C7+C8+C9+C10)</f>
        <v>936406.1</v>
      </c>
      <c r="D3" s="6">
        <f>SUM(D4+D5+D6+D7+D8+D9+D10)</f>
        <v>939140.7999999999</v>
      </c>
      <c r="E3" s="6">
        <f aca="true" t="shared" si="0" ref="E3:E19">D3/C3%</f>
        <v>100.29204209583854</v>
      </c>
      <c r="F3" s="6">
        <f aca="true" t="shared" si="1" ref="F3:F19">(D3-B3)/B3*100</f>
        <v>4.842237205554963</v>
      </c>
    </row>
    <row r="4" spans="1:6" ht="37.5">
      <c r="A4" s="3" t="s">
        <v>3</v>
      </c>
      <c r="B4" s="7">
        <v>697358.9</v>
      </c>
      <c r="C4" s="7">
        <v>749239.3</v>
      </c>
      <c r="D4" s="7">
        <v>736612.5</v>
      </c>
      <c r="E4" s="7">
        <f t="shared" si="0"/>
        <v>98.31471734064137</v>
      </c>
      <c r="F4" s="7">
        <f t="shared" si="1"/>
        <v>5.628894963554631</v>
      </c>
    </row>
    <row r="5" spans="1:6" ht="37.5">
      <c r="A5" s="3" t="s">
        <v>35</v>
      </c>
      <c r="B5" s="7">
        <v>518.3</v>
      </c>
      <c r="C5" s="7">
        <v>617.4</v>
      </c>
      <c r="D5" s="7">
        <v>973.5</v>
      </c>
      <c r="E5" s="7">
        <f t="shared" si="0"/>
        <v>157.67735665694852</v>
      </c>
      <c r="F5" s="7">
        <f t="shared" si="1"/>
        <v>87.82558363881924</v>
      </c>
    </row>
    <row r="6" spans="1:6" ht="56.25">
      <c r="A6" s="3" t="s">
        <v>40</v>
      </c>
      <c r="B6" s="7">
        <v>164096.1</v>
      </c>
      <c r="C6" s="7">
        <v>152396.5</v>
      </c>
      <c r="D6" s="7">
        <v>164802.5</v>
      </c>
      <c r="E6" s="7">
        <f>D6/C6%</f>
        <v>108.14060690370187</v>
      </c>
      <c r="F6" s="7">
        <f>(D6-B6)/B6*100</f>
        <v>0.4304794568548516</v>
      </c>
    </row>
    <row r="7" spans="1:6" ht="37.5">
      <c r="A7" s="3" t="s">
        <v>36</v>
      </c>
      <c r="B7" s="7">
        <v>904.8</v>
      </c>
      <c r="C7" s="7">
        <v>1206.2</v>
      </c>
      <c r="D7" s="7">
        <v>2122.2</v>
      </c>
      <c r="E7" s="7">
        <f t="shared" si="0"/>
        <v>175.9409716464931</v>
      </c>
      <c r="F7" s="7">
        <f t="shared" si="1"/>
        <v>134.54907161803712</v>
      </c>
    </row>
    <row r="8" spans="1:6" ht="75">
      <c r="A8" s="3" t="s">
        <v>37</v>
      </c>
      <c r="B8" s="7">
        <v>32379.4</v>
      </c>
      <c r="C8" s="7">
        <v>32682</v>
      </c>
      <c r="D8" s="7">
        <v>34402.5</v>
      </c>
      <c r="E8" s="7">
        <f t="shared" si="0"/>
        <v>105.26436570589316</v>
      </c>
      <c r="F8" s="7">
        <f t="shared" si="1"/>
        <v>6.24810836519515</v>
      </c>
    </row>
    <row r="9" spans="1:6" ht="37.5">
      <c r="A9" s="3" t="s">
        <v>38</v>
      </c>
      <c r="B9" s="7">
        <v>499.1</v>
      </c>
      <c r="C9" s="7">
        <v>255.6</v>
      </c>
      <c r="D9" s="7">
        <v>216.6</v>
      </c>
      <c r="E9" s="7">
        <f t="shared" si="0"/>
        <v>84.74178403755869</v>
      </c>
      <c r="F9" s="7">
        <f t="shared" si="1"/>
        <v>-56.60188339010218</v>
      </c>
    </row>
    <row r="10" spans="1:6" ht="37.5">
      <c r="A10" s="3" t="s">
        <v>39</v>
      </c>
      <c r="B10" s="7">
        <v>9.1</v>
      </c>
      <c r="C10" s="7">
        <v>9.1</v>
      </c>
      <c r="D10" s="7">
        <v>11</v>
      </c>
      <c r="E10" s="7">
        <f t="shared" si="0"/>
        <v>120.87912087912088</v>
      </c>
      <c r="F10" s="7">
        <f t="shared" si="1"/>
        <v>20.879120879120883</v>
      </c>
    </row>
    <row r="11" spans="1:6" ht="37.5">
      <c r="A11" s="2" t="s">
        <v>4</v>
      </c>
      <c r="B11" s="6">
        <f>B12+B13+B17+B18+B14+B15+B16</f>
        <v>146870.6</v>
      </c>
      <c r="C11" s="6">
        <f>C12+C13+C17+C18+C14+C15+C16</f>
        <v>102239.50000000001</v>
      </c>
      <c r="D11" s="6">
        <f>D12+D13+D17+D18+D14+D15+D16</f>
        <v>194304.40000000002</v>
      </c>
      <c r="E11" s="6">
        <f t="shared" si="0"/>
        <v>190.0482690154001</v>
      </c>
      <c r="F11" s="6">
        <f t="shared" si="1"/>
        <v>32.29632070679906</v>
      </c>
    </row>
    <row r="12" spans="1:6" ht="18.75">
      <c r="A12" s="3" t="s">
        <v>5</v>
      </c>
      <c r="B12" s="7">
        <v>2895.1</v>
      </c>
      <c r="C12" s="7">
        <v>2846.3</v>
      </c>
      <c r="D12" s="7">
        <v>1358.4</v>
      </c>
      <c r="E12" s="7">
        <f t="shared" si="0"/>
        <v>47.725116818325546</v>
      </c>
      <c r="F12" s="7">
        <f t="shared" si="1"/>
        <v>-53.0793409554074</v>
      </c>
    </row>
    <row r="13" spans="1:6" ht="18.75">
      <c r="A13" s="3" t="s">
        <v>6</v>
      </c>
      <c r="B13" s="7">
        <v>26677.1</v>
      </c>
      <c r="C13" s="7">
        <v>22137</v>
      </c>
      <c r="D13" s="7">
        <v>21709.1</v>
      </c>
      <c r="E13" s="7">
        <f t="shared" si="0"/>
        <v>98.06703708722952</v>
      </c>
      <c r="F13" s="7">
        <f t="shared" si="1"/>
        <v>-18.622713863201025</v>
      </c>
    </row>
    <row r="14" spans="1:6" ht="56.25">
      <c r="A14" s="3" t="s">
        <v>41</v>
      </c>
      <c r="B14" s="7">
        <v>30</v>
      </c>
      <c r="C14" s="7"/>
      <c r="D14" s="7">
        <v>11.2</v>
      </c>
      <c r="E14" s="7"/>
      <c r="F14" s="7">
        <f t="shared" si="1"/>
        <v>-62.66666666666667</v>
      </c>
    </row>
    <row r="15" spans="1:6" ht="37.5">
      <c r="A15" s="3" t="s">
        <v>43</v>
      </c>
      <c r="B15" s="7">
        <v>81.5</v>
      </c>
      <c r="C15" s="7">
        <v>666.3</v>
      </c>
      <c r="D15" s="7">
        <v>672.7</v>
      </c>
      <c r="E15" s="7">
        <f t="shared" si="0"/>
        <v>100.96052829055982</v>
      </c>
      <c r="F15" s="7" t="s">
        <v>65</v>
      </c>
    </row>
    <row r="16" spans="1:6" ht="21.75" customHeight="1">
      <c r="A16" s="3" t="s">
        <v>38</v>
      </c>
      <c r="B16" s="7">
        <v>575.8</v>
      </c>
      <c r="C16" s="7">
        <v>573.1</v>
      </c>
      <c r="D16" s="7">
        <v>484.3</v>
      </c>
      <c r="E16" s="7">
        <f t="shared" si="0"/>
        <v>84.50532193334497</v>
      </c>
      <c r="F16" s="7">
        <f t="shared" si="1"/>
        <v>-15.890934352205619</v>
      </c>
    </row>
    <row r="17" spans="1:6" ht="37.5">
      <c r="A17" s="3" t="s">
        <v>7</v>
      </c>
      <c r="B17" s="7">
        <v>116484.5</v>
      </c>
      <c r="C17" s="7">
        <v>76016.8</v>
      </c>
      <c r="D17" s="7">
        <v>169893.1</v>
      </c>
      <c r="E17" s="7" t="s">
        <v>42</v>
      </c>
      <c r="F17" s="7">
        <f t="shared" si="1"/>
        <v>45.850392112255285</v>
      </c>
    </row>
    <row r="18" spans="1:6" ht="37.5">
      <c r="A18" s="3" t="s">
        <v>39</v>
      </c>
      <c r="B18" s="7">
        <v>126.6</v>
      </c>
      <c r="C18" s="7"/>
      <c r="D18" s="7">
        <v>175.6</v>
      </c>
      <c r="E18" s="7"/>
      <c r="F18" s="7">
        <f t="shared" si="1"/>
        <v>38.70458135860979</v>
      </c>
    </row>
    <row r="19" spans="1:6" ht="18.75">
      <c r="A19" s="2" t="s">
        <v>8</v>
      </c>
      <c r="B19" s="6">
        <f>B3+B11</f>
        <v>1042636.3</v>
      </c>
      <c r="C19" s="6">
        <f>C3+C11</f>
        <v>1038645.6</v>
      </c>
      <c r="D19" s="6">
        <f>D3+D11</f>
        <v>1133445.2</v>
      </c>
      <c r="E19" s="6">
        <f t="shared" si="0"/>
        <v>109.12723261909548</v>
      </c>
      <c r="F19" s="6">
        <f t="shared" si="1"/>
        <v>8.709547135468036</v>
      </c>
    </row>
    <row r="20" spans="1:6" ht="18.75">
      <c r="A20" s="1"/>
      <c r="B20" s="1"/>
      <c r="C20" s="1"/>
      <c r="D20" s="1"/>
      <c r="E20" s="1"/>
      <c r="F20" s="1"/>
    </row>
    <row r="21" spans="2:4" ht="12.75">
      <c r="B21" s="9"/>
      <c r="C21" s="9"/>
      <c r="D21" s="9"/>
    </row>
    <row r="23" ht="12.75">
      <c r="B23" s="9"/>
    </row>
    <row r="25" spans="3:5" ht="12.75">
      <c r="C25" s="9"/>
      <c r="D25" s="9"/>
      <c r="E25" s="9"/>
    </row>
  </sheetData>
  <mergeCells count="1">
    <mergeCell ref="A1:F1"/>
  </mergeCells>
  <printOptions/>
  <pageMargins left="1.49" right="0.17" top="0.18" bottom="0.16" header="0.17" footer="0.16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workbookViewId="0" topLeftCell="A1">
      <pane ySplit="2" topLeftCell="BM3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36.25390625" style="0" customWidth="1"/>
    <col min="2" max="2" width="24.25390625" style="0" customWidth="1"/>
    <col min="3" max="3" width="26.125" style="0" customWidth="1"/>
    <col min="4" max="4" width="20.25390625" style="0" customWidth="1"/>
    <col min="5" max="5" width="16.875" style="0" customWidth="1"/>
    <col min="6" max="6" width="27.25390625" style="0" customWidth="1"/>
  </cols>
  <sheetData>
    <row r="1" spans="1:6" ht="33" customHeight="1">
      <c r="A1" s="26" t="s">
        <v>44</v>
      </c>
      <c r="B1" s="26"/>
      <c r="C1" s="26"/>
      <c r="D1" s="26"/>
      <c r="E1" s="26"/>
      <c r="F1" s="26"/>
    </row>
    <row r="2" spans="1:6" ht="63" customHeight="1">
      <c r="A2" s="5" t="s">
        <v>9</v>
      </c>
      <c r="B2" s="5" t="s">
        <v>27</v>
      </c>
      <c r="C2" s="5" t="s">
        <v>30</v>
      </c>
      <c r="D2" s="5" t="s">
        <v>33</v>
      </c>
      <c r="E2" s="5" t="s">
        <v>1</v>
      </c>
      <c r="F2" s="5" t="s">
        <v>32</v>
      </c>
    </row>
    <row r="3" spans="1:6" ht="18.75">
      <c r="A3" s="27" t="s">
        <v>45</v>
      </c>
      <c r="B3" s="28"/>
      <c r="C3" s="28"/>
      <c r="D3" s="28"/>
      <c r="E3" s="28"/>
      <c r="F3" s="29"/>
    </row>
    <row r="4" spans="1:6" ht="18.75">
      <c r="A4" s="15" t="s">
        <v>10</v>
      </c>
      <c r="B4" s="6">
        <f>SUM(B5:B24)</f>
        <v>1805089.3</v>
      </c>
      <c r="C4" s="6">
        <f>SUM(C5:C24)</f>
        <v>1916731.3</v>
      </c>
      <c r="D4" s="6">
        <f>SUM(D5:D24)</f>
        <v>1865707.1</v>
      </c>
      <c r="E4" s="6">
        <f aca="true" t="shared" si="0" ref="E4:E14">D4/C4%</f>
        <v>97.33795759478649</v>
      </c>
      <c r="F4" s="6">
        <f aca="true" t="shared" si="1" ref="F4:F23">(D4-B4)/B4*100</f>
        <v>3.3581607292226505</v>
      </c>
    </row>
    <row r="5" spans="1:6" ht="18.75">
      <c r="A5" s="13" t="s">
        <v>11</v>
      </c>
      <c r="B5" s="7">
        <v>11397.4</v>
      </c>
      <c r="C5" s="7">
        <v>13471.4</v>
      </c>
      <c r="D5" s="7">
        <v>12437.3</v>
      </c>
      <c r="E5" s="7">
        <f t="shared" si="0"/>
        <v>92.3237376961563</v>
      </c>
      <c r="F5" s="7">
        <f t="shared" si="1"/>
        <v>9.124010739291414</v>
      </c>
    </row>
    <row r="6" spans="1:6" s="4" customFormat="1" ht="18.75">
      <c r="A6" s="13" t="s">
        <v>12</v>
      </c>
      <c r="B6" s="7">
        <v>642399.9</v>
      </c>
      <c r="C6" s="7">
        <v>674126.7</v>
      </c>
      <c r="D6" s="7">
        <v>660210.1</v>
      </c>
      <c r="E6" s="7">
        <f t="shared" si="0"/>
        <v>97.93561062037745</v>
      </c>
      <c r="F6" s="7">
        <f t="shared" si="1"/>
        <v>2.772447505050974</v>
      </c>
    </row>
    <row r="7" spans="1:6" ht="18.75">
      <c r="A7" s="13" t="s">
        <v>13</v>
      </c>
      <c r="B7" s="7">
        <v>695193.8</v>
      </c>
      <c r="C7" s="7">
        <v>828472.7</v>
      </c>
      <c r="D7" s="7">
        <v>819422.6</v>
      </c>
      <c r="E7" s="7">
        <f t="shared" si="0"/>
        <v>98.90761638856658</v>
      </c>
      <c r="F7" s="7">
        <f t="shared" si="1"/>
        <v>17.86966454533972</v>
      </c>
    </row>
    <row r="8" spans="1:6" s="4" customFormat="1" ht="32.25">
      <c r="A8" s="13" t="s">
        <v>14</v>
      </c>
      <c r="B8" s="7">
        <v>181409.8</v>
      </c>
      <c r="C8" s="7">
        <v>196343.2</v>
      </c>
      <c r="D8" s="7">
        <v>178699.3</v>
      </c>
      <c r="E8" s="7">
        <f t="shared" si="0"/>
        <v>91.01374531942028</v>
      </c>
      <c r="F8" s="7">
        <f t="shared" si="1"/>
        <v>-1.4941309675662506</v>
      </c>
    </row>
    <row r="9" spans="1:6" s="4" customFormat="1" ht="21" customHeight="1">
      <c r="A9" s="13" t="s">
        <v>15</v>
      </c>
      <c r="B9" s="7">
        <v>1000</v>
      </c>
      <c r="C9" s="7">
        <v>1580</v>
      </c>
      <c r="D9" s="7">
        <v>1541.5</v>
      </c>
      <c r="E9" s="7">
        <f t="shared" si="0"/>
        <v>97.5632911392405</v>
      </c>
      <c r="F9" s="7">
        <f t="shared" si="1"/>
        <v>54.15</v>
      </c>
    </row>
    <row r="10" spans="1:6" s="4" customFormat="1" ht="18.75">
      <c r="A10" s="13" t="s">
        <v>16</v>
      </c>
      <c r="B10" s="7">
        <v>62007.9</v>
      </c>
      <c r="C10" s="7">
        <v>66277</v>
      </c>
      <c r="D10" s="7">
        <v>64535.8</v>
      </c>
      <c r="E10" s="7">
        <f t="shared" si="0"/>
        <v>97.37284427478613</v>
      </c>
      <c r="F10" s="7">
        <f t="shared" si="1"/>
        <v>4.076738609112712</v>
      </c>
    </row>
    <row r="11" spans="1:6" ht="18.75">
      <c r="A11" s="13" t="s">
        <v>17</v>
      </c>
      <c r="B11" s="7">
        <v>758.9</v>
      </c>
      <c r="C11" s="7">
        <v>637.7</v>
      </c>
      <c r="D11" s="7">
        <v>315.4</v>
      </c>
      <c r="E11" s="7">
        <f t="shared" si="0"/>
        <v>49.4589932570174</v>
      </c>
      <c r="F11" s="7">
        <f t="shared" si="1"/>
        <v>-58.43984714718672</v>
      </c>
    </row>
    <row r="12" spans="1:6" ht="18.75">
      <c r="A12" s="13" t="s">
        <v>18</v>
      </c>
      <c r="B12" s="7">
        <v>21677.7</v>
      </c>
      <c r="C12" s="7">
        <v>24310.3</v>
      </c>
      <c r="D12" s="7">
        <v>23694.7</v>
      </c>
      <c r="E12" s="7">
        <f t="shared" si="0"/>
        <v>97.4677400114355</v>
      </c>
      <c r="F12" s="7">
        <f t="shared" si="1"/>
        <v>9.304492635288799</v>
      </c>
    </row>
    <row r="13" spans="1:6" ht="36" customHeight="1">
      <c r="A13" s="13" t="s">
        <v>19</v>
      </c>
      <c r="B13" s="7">
        <v>335.4</v>
      </c>
      <c r="C13" s="7">
        <v>994.6</v>
      </c>
      <c r="D13" s="7">
        <v>192.6</v>
      </c>
      <c r="E13" s="7">
        <f t="shared" si="0"/>
        <v>19.36456867082244</v>
      </c>
      <c r="F13" s="7">
        <f t="shared" si="1"/>
        <v>-42.57602862254025</v>
      </c>
    </row>
    <row r="14" spans="1:6" ht="32.25">
      <c r="A14" s="13" t="s">
        <v>20</v>
      </c>
      <c r="B14" s="7">
        <v>344</v>
      </c>
      <c r="C14" s="7">
        <v>266.6</v>
      </c>
      <c r="D14" s="7">
        <v>265.6</v>
      </c>
      <c r="E14" s="7">
        <f t="shared" si="0"/>
        <v>99.62490622655663</v>
      </c>
      <c r="F14" s="7">
        <f t="shared" si="1"/>
        <v>-22.7906976744186</v>
      </c>
    </row>
    <row r="15" spans="1:6" ht="18.75">
      <c r="A15" s="13" t="s">
        <v>46</v>
      </c>
      <c r="B15" s="7"/>
      <c r="C15" s="7">
        <v>4293.2</v>
      </c>
      <c r="D15" s="7"/>
      <c r="E15" s="7"/>
      <c r="F15" s="7"/>
    </row>
    <row r="16" spans="1:6" ht="18.75">
      <c r="A16" s="13" t="s">
        <v>21</v>
      </c>
      <c r="B16" s="7">
        <v>15871.5</v>
      </c>
      <c r="C16" s="7"/>
      <c r="D16" s="7"/>
      <c r="E16" s="7"/>
      <c r="F16" s="8">
        <f t="shared" si="1"/>
        <v>-100</v>
      </c>
    </row>
    <row r="17" spans="1:6" ht="81.75" customHeight="1">
      <c r="A17" s="13" t="s">
        <v>25</v>
      </c>
      <c r="B17" s="7">
        <v>94</v>
      </c>
      <c r="C17" s="7"/>
      <c r="D17" s="7"/>
      <c r="E17" s="7"/>
      <c r="F17" s="7"/>
    </row>
    <row r="18" spans="1:6" ht="62.25" customHeight="1">
      <c r="A18" s="13" t="s">
        <v>26</v>
      </c>
      <c r="B18" s="7">
        <v>170108.7</v>
      </c>
      <c r="C18" s="7">
        <v>92225.1</v>
      </c>
      <c r="D18" s="7">
        <v>92225.1</v>
      </c>
      <c r="E18" s="7">
        <f aca="true" t="shared" si="2" ref="E18:E24">D18/C18%</f>
        <v>100</v>
      </c>
      <c r="F18" s="7">
        <f t="shared" si="1"/>
        <v>-45.784607136495666</v>
      </c>
    </row>
    <row r="19" spans="1:6" ht="66" customHeight="1">
      <c r="A19" s="13" t="s">
        <v>22</v>
      </c>
      <c r="B19" s="7">
        <v>322.8</v>
      </c>
      <c r="C19" s="7">
        <v>2154.1</v>
      </c>
      <c r="D19" s="7">
        <v>1682.7</v>
      </c>
      <c r="E19" s="7">
        <f t="shared" si="2"/>
        <v>78.11615059653684</v>
      </c>
      <c r="F19" s="7" t="s">
        <v>47</v>
      </c>
    </row>
    <row r="20" spans="1:6" ht="18.75">
      <c r="A20" s="13" t="s">
        <v>23</v>
      </c>
      <c r="B20" s="7">
        <v>1545.1</v>
      </c>
      <c r="C20" s="7">
        <v>8544.8</v>
      </c>
      <c r="D20" s="7">
        <v>8121.7</v>
      </c>
      <c r="E20" s="7">
        <f t="shared" si="2"/>
        <v>95.04845051961428</v>
      </c>
      <c r="F20" s="7" t="s">
        <v>48</v>
      </c>
    </row>
    <row r="21" spans="1:6" ht="18.75">
      <c r="A21" s="13" t="s">
        <v>49</v>
      </c>
      <c r="B21" s="7">
        <v>467.6</v>
      </c>
      <c r="C21" s="7">
        <v>997.9</v>
      </c>
      <c r="D21" s="7">
        <v>326.7</v>
      </c>
      <c r="E21" s="7">
        <f t="shared" si="2"/>
        <v>32.73875137789358</v>
      </c>
      <c r="F21" s="7">
        <f t="shared" si="1"/>
        <v>-30.13259195893927</v>
      </c>
    </row>
    <row r="22" spans="1:6" ht="48">
      <c r="A22" s="13" t="s">
        <v>24</v>
      </c>
      <c r="B22" s="7">
        <v>128</v>
      </c>
      <c r="C22" s="7">
        <v>1000</v>
      </c>
      <c r="D22" s="7">
        <v>1000</v>
      </c>
      <c r="E22" s="7">
        <f t="shared" si="2"/>
        <v>100</v>
      </c>
      <c r="F22" s="7" t="s">
        <v>50</v>
      </c>
    </row>
    <row r="23" spans="1:6" ht="95.25">
      <c r="A23" s="13" t="s">
        <v>51</v>
      </c>
      <c r="B23" s="7">
        <v>26.8</v>
      </c>
      <c r="C23" s="7">
        <v>13</v>
      </c>
      <c r="D23" s="7">
        <v>13</v>
      </c>
      <c r="E23" s="7">
        <f t="shared" si="2"/>
        <v>100</v>
      </c>
      <c r="F23" s="7">
        <f t="shared" si="1"/>
        <v>-51.49253731343284</v>
      </c>
    </row>
    <row r="24" spans="1:6" ht="79.5">
      <c r="A24" s="13" t="s">
        <v>34</v>
      </c>
      <c r="B24" s="7"/>
      <c r="C24" s="7">
        <v>1023</v>
      </c>
      <c r="D24" s="7">
        <v>1023</v>
      </c>
      <c r="E24" s="7">
        <f t="shared" si="2"/>
        <v>100</v>
      </c>
      <c r="F24" s="7"/>
    </row>
    <row r="25" spans="1:6" ht="18.75">
      <c r="A25" s="21" t="s">
        <v>52</v>
      </c>
      <c r="B25" s="24">
        <f>SUM(B26+B27)</f>
        <v>-47486.9</v>
      </c>
      <c r="C25" s="24">
        <f>SUM(C26+C27)</f>
        <v>34619.5</v>
      </c>
      <c r="D25" s="24">
        <f>SUM(D26+D27)</f>
        <v>-11030.6</v>
      </c>
      <c r="E25" s="6"/>
      <c r="F25" s="6"/>
    </row>
    <row r="26" spans="1:6" ht="32.25">
      <c r="A26" s="14" t="s">
        <v>53</v>
      </c>
      <c r="B26" s="7">
        <v>28434.4</v>
      </c>
      <c r="C26" s="10"/>
      <c r="D26" s="10"/>
      <c r="E26" s="7"/>
      <c r="F26" s="7"/>
    </row>
    <row r="27" spans="1:6" ht="32.25">
      <c r="A27" s="14" t="s">
        <v>54</v>
      </c>
      <c r="B27" s="7">
        <v>-75921.3</v>
      </c>
      <c r="C27" s="7">
        <v>34619.5</v>
      </c>
      <c r="D27" s="7">
        <v>-11030.6</v>
      </c>
      <c r="E27" s="7"/>
      <c r="F27" s="7"/>
    </row>
    <row r="28" spans="1:6" ht="18.75">
      <c r="A28" s="30" t="s">
        <v>55</v>
      </c>
      <c r="B28" s="30"/>
      <c r="C28" s="30"/>
      <c r="D28" s="30"/>
      <c r="E28" s="30"/>
      <c r="F28" s="30"/>
    </row>
    <row r="29" spans="1:6" ht="18.75">
      <c r="A29" s="15" t="s">
        <v>10</v>
      </c>
      <c r="B29" s="24">
        <f>SUM(B30:B46)</f>
        <v>156735.8</v>
      </c>
      <c r="C29" s="24">
        <f>SUM(C30:C46)</f>
        <v>179858.45600000003</v>
      </c>
      <c r="D29" s="24">
        <f>SUM(D30:D46)</f>
        <v>220328.278</v>
      </c>
      <c r="E29" s="17">
        <f aca="true" t="shared" si="3" ref="E29:E46">D29/C29%</f>
        <v>122.50092817431945</v>
      </c>
      <c r="F29" s="6">
        <f aca="true" t="shared" si="4" ref="F29:F45">(D29-B29)/B29*100</f>
        <v>40.57303947151832</v>
      </c>
    </row>
    <row r="30" spans="1:6" ht="18.75">
      <c r="A30" s="16" t="s">
        <v>56</v>
      </c>
      <c r="B30" s="11">
        <v>257.6</v>
      </c>
      <c r="C30" s="22">
        <v>449.133</v>
      </c>
      <c r="D30" s="22">
        <v>449.1</v>
      </c>
      <c r="E30" s="18">
        <f t="shared" si="3"/>
        <v>99.99265251050359</v>
      </c>
      <c r="F30" s="7">
        <f t="shared" si="4"/>
        <v>74.34006211180123</v>
      </c>
    </row>
    <row r="31" spans="1:6" ht="18.75">
      <c r="A31" s="16" t="s">
        <v>12</v>
      </c>
      <c r="B31" s="11">
        <v>34546.1</v>
      </c>
      <c r="C31" s="22">
        <v>39641.191</v>
      </c>
      <c r="D31" s="23">
        <v>38851.063</v>
      </c>
      <c r="E31" s="18">
        <f t="shared" si="3"/>
        <v>98.00680055248593</v>
      </c>
      <c r="F31" s="7">
        <f t="shared" si="4"/>
        <v>12.461502166670053</v>
      </c>
    </row>
    <row r="32" spans="1:6" ht="18.75">
      <c r="A32" s="16" t="s">
        <v>57</v>
      </c>
      <c r="B32" s="11">
        <v>55893.7</v>
      </c>
      <c r="C32" s="22">
        <v>20637.332</v>
      </c>
      <c r="D32" s="22">
        <v>108092.015</v>
      </c>
      <c r="E32" s="18" t="s">
        <v>67</v>
      </c>
      <c r="F32" s="7">
        <f t="shared" si="4"/>
        <v>93.38854826214762</v>
      </c>
    </row>
    <row r="33" spans="1:6" ht="32.25">
      <c r="A33" s="16" t="s">
        <v>14</v>
      </c>
      <c r="B33" s="11">
        <v>24997</v>
      </c>
      <c r="C33" s="11">
        <v>33625.8</v>
      </c>
      <c r="D33" s="11">
        <v>38445.3</v>
      </c>
      <c r="E33" s="18">
        <f t="shared" si="3"/>
        <v>114.33274449975912</v>
      </c>
      <c r="F33" s="7">
        <f t="shared" si="4"/>
        <v>53.79965595871505</v>
      </c>
    </row>
    <row r="34" spans="1:6" ht="32.25">
      <c r="A34" s="16" t="s">
        <v>15</v>
      </c>
      <c r="B34" s="11">
        <v>25.1</v>
      </c>
      <c r="C34" s="11">
        <v>443.1</v>
      </c>
      <c r="D34" s="11">
        <v>439.8</v>
      </c>
      <c r="E34" s="18">
        <f t="shared" si="3"/>
        <v>99.2552471225457</v>
      </c>
      <c r="F34" s="7" t="s">
        <v>68</v>
      </c>
    </row>
    <row r="35" spans="1:6" ht="18.75">
      <c r="A35" s="16" t="s">
        <v>16</v>
      </c>
      <c r="B35" s="11">
        <v>2222.8</v>
      </c>
      <c r="C35" s="11">
        <v>992.9</v>
      </c>
      <c r="D35" s="11">
        <v>1261.5</v>
      </c>
      <c r="E35" s="18">
        <f t="shared" si="3"/>
        <v>127.0520696948333</v>
      </c>
      <c r="F35" s="7">
        <f t="shared" si="4"/>
        <v>-43.24725571351449</v>
      </c>
    </row>
    <row r="36" spans="1:6" ht="18.75">
      <c r="A36" s="16" t="s">
        <v>18</v>
      </c>
      <c r="B36" s="11">
        <v>1060.9</v>
      </c>
      <c r="C36" s="11">
        <v>670</v>
      </c>
      <c r="D36" s="11">
        <v>405</v>
      </c>
      <c r="E36" s="18">
        <f t="shared" si="3"/>
        <v>60.44776119402985</v>
      </c>
      <c r="F36" s="7">
        <f t="shared" si="4"/>
        <v>-61.82486568008295</v>
      </c>
    </row>
    <row r="37" spans="1:6" ht="18.75">
      <c r="A37" s="19" t="s">
        <v>58</v>
      </c>
      <c r="B37" s="11">
        <v>12398.8</v>
      </c>
      <c r="C37" s="11">
        <v>10796.9</v>
      </c>
      <c r="D37" s="11">
        <v>7836.9</v>
      </c>
      <c r="E37" s="18">
        <f t="shared" si="3"/>
        <v>72.58472339282572</v>
      </c>
      <c r="F37" s="7">
        <f t="shared" si="4"/>
        <v>-36.79307674936284</v>
      </c>
    </row>
    <row r="38" spans="1:6" ht="48">
      <c r="A38" s="20" t="s">
        <v>59</v>
      </c>
      <c r="B38" s="11">
        <v>2460.3</v>
      </c>
      <c r="C38" s="11">
        <v>5802.1</v>
      </c>
      <c r="D38" s="11">
        <v>3558.6</v>
      </c>
      <c r="E38" s="18">
        <f t="shared" si="3"/>
        <v>61.33296565036797</v>
      </c>
      <c r="F38" s="7">
        <f t="shared" si="4"/>
        <v>44.640897451530286</v>
      </c>
    </row>
    <row r="39" spans="1:6" ht="79.5">
      <c r="A39" s="20" t="s">
        <v>60</v>
      </c>
      <c r="B39" s="11">
        <v>372.1</v>
      </c>
      <c r="C39" s="11">
        <v>215.1</v>
      </c>
      <c r="D39" s="11"/>
      <c r="E39" s="18">
        <f t="shared" si="3"/>
        <v>0</v>
      </c>
      <c r="F39" s="7"/>
    </row>
    <row r="40" spans="1:6" ht="18.75">
      <c r="A40" s="20" t="s">
        <v>61</v>
      </c>
      <c r="B40" s="11">
        <v>17944.9</v>
      </c>
      <c r="C40" s="11">
        <v>47153.8</v>
      </c>
      <c r="D40" s="11">
        <v>9668.3</v>
      </c>
      <c r="E40" s="18">
        <f t="shared" si="3"/>
        <v>20.503755794867008</v>
      </c>
      <c r="F40" s="7">
        <f t="shared" si="4"/>
        <v>-46.12229658565944</v>
      </c>
    </row>
    <row r="41" spans="1:6" ht="63.75" customHeight="1">
      <c r="A41" s="16" t="s">
        <v>22</v>
      </c>
      <c r="B41" s="11">
        <v>1083.5</v>
      </c>
      <c r="C41" s="11">
        <v>5504.5</v>
      </c>
      <c r="D41" s="11">
        <v>4969.9</v>
      </c>
      <c r="E41" s="18">
        <f t="shared" si="3"/>
        <v>90.28794622581523</v>
      </c>
      <c r="F41" s="7" t="s">
        <v>70</v>
      </c>
    </row>
    <row r="42" spans="1:6" ht="18.75">
      <c r="A42" s="16" t="s">
        <v>23</v>
      </c>
      <c r="B42" s="11">
        <v>2981.6</v>
      </c>
      <c r="C42" s="11">
        <v>12985.4</v>
      </c>
      <c r="D42" s="11">
        <v>6518.9</v>
      </c>
      <c r="E42" s="18">
        <f t="shared" si="3"/>
        <v>50.20176505922036</v>
      </c>
      <c r="F42" s="7" t="s">
        <v>69</v>
      </c>
    </row>
    <row r="43" spans="1:6" ht="79.5">
      <c r="A43" s="16" t="s">
        <v>62</v>
      </c>
      <c r="B43" s="11"/>
      <c r="C43" s="11">
        <v>1030.7</v>
      </c>
      <c r="D43" s="11">
        <v>748.7</v>
      </c>
      <c r="E43" s="18">
        <f t="shared" si="3"/>
        <v>72.63995342970797</v>
      </c>
      <c r="F43" s="7"/>
    </row>
    <row r="44" spans="1:6" ht="63.75">
      <c r="A44" s="16" t="s">
        <v>63</v>
      </c>
      <c r="B44" s="11">
        <v>-296.2</v>
      </c>
      <c r="C44" s="11">
        <v>-186.5</v>
      </c>
      <c r="D44" s="11">
        <v>-207.8</v>
      </c>
      <c r="E44" s="18">
        <f t="shared" si="3"/>
        <v>111.42091152815014</v>
      </c>
      <c r="F44" s="7">
        <f t="shared" si="4"/>
        <v>-29.84469952734638</v>
      </c>
    </row>
    <row r="45" spans="1:6" ht="48">
      <c r="A45" s="16" t="s">
        <v>24</v>
      </c>
      <c r="B45" s="11">
        <v>3787.6</v>
      </c>
      <c r="C45" s="11">
        <v>3097</v>
      </c>
      <c r="D45" s="11">
        <v>2291</v>
      </c>
      <c r="E45" s="18">
        <f t="shared" si="3"/>
        <v>73.97481433645464</v>
      </c>
      <c r="F45" s="7">
        <f t="shared" si="4"/>
        <v>-39.51314816770514</v>
      </c>
    </row>
    <row r="46" spans="1:6" ht="48">
      <c r="A46" s="16" t="s">
        <v>64</v>
      </c>
      <c r="B46" s="11">
        <v>-3000</v>
      </c>
      <c r="C46" s="11">
        <v>-3000</v>
      </c>
      <c r="D46" s="11">
        <v>-3000</v>
      </c>
      <c r="E46" s="18">
        <f t="shared" si="3"/>
        <v>100</v>
      </c>
      <c r="F46" s="12"/>
    </row>
    <row r="47" spans="1:6" ht="18.75">
      <c r="A47" s="21" t="s">
        <v>52</v>
      </c>
      <c r="B47" s="24">
        <f>SUM(B48+B49)</f>
        <v>-9865.2</v>
      </c>
      <c r="C47" s="24">
        <f>SUM(C48+C49)</f>
        <v>77619</v>
      </c>
      <c r="D47" s="24">
        <f>SUM(D48+D49)</f>
        <v>26023.899999999998</v>
      </c>
      <c r="E47" s="12"/>
      <c r="F47" s="12"/>
    </row>
    <row r="48" spans="1:6" ht="48">
      <c r="A48" s="14" t="s">
        <v>66</v>
      </c>
      <c r="B48" s="11">
        <v>-12189</v>
      </c>
      <c r="C48" s="11"/>
      <c r="D48" s="11">
        <v>4700.3</v>
      </c>
      <c r="E48" s="11"/>
      <c r="F48" s="11"/>
    </row>
    <row r="49" spans="1:6" ht="32.25">
      <c r="A49" s="14" t="s">
        <v>54</v>
      </c>
      <c r="B49" s="11">
        <v>2323.8</v>
      </c>
      <c r="C49" s="11">
        <v>77619</v>
      </c>
      <c r="D49" s="11">
        <v>21323.6</v>
      </c>
      <c r="E49" s="11"/>
      <c r="F49" s="11"/>
    </row>
    <row r="50" ht="18.75">
      <c r="A50" s="1"/>
    </row>
    <row r="51" ht="18.75">
      <c r="A51" s="1"/>
    </row>
  </sheetData>
  <mergeCells count="3">
    <mergeCell ref="A1:F1"/>
    <mergeCell ref="A3:F3"/>
    <mergeCell ref="A28:F28"/>
  </mergeCells>
  <printOptions/>
  <pageMargins left="0.75" right="0.75" top="0.33" bottom="0.16" header="0.17" footer="0.16"/>
  <pageSetup fitToHeight="4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budobl4</dc:creator>
  <cp:keywords/>
  <dc:description/>
  <cp:lastModifiedBy>budobl3</cp:lastModifiedBy>
  <cp:lastPrinted>2015-02-23T08:11:34Z</cp:lastPrinted>
  <dcterms:created xsi:type="dcterms:W3CDTF">2013-02-21T11:54:15Z</dcterms:created>
  <dcterms:modified xsi:type="dcterms:W3CDTF">2015-02-23T08:27:30Z</dcterms:modified>
  <cp:category/>
  <cp:version/>
  <cp:contentType/>
  <cp:contentStatus/>
</cp:coreProperties>
</file>