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кекв" sheetId="1" r:id="rId1"/>
  </sheets>
  <definedNames/>
  <calcPr fullCalcOnLoad="1"/>
</workbook>
</file>

<file path=xl/sharedStrings.xml><?xml version="1.0" encoding="utf-8"?>
<sst xmlns="http://schemas.openxmlformats.org/spreadsheetml/2006/main" count="457" uniqueCount="117">
  <si>
    <t>40</t>
  </si>
  <si>
    <t>Департамент  житлово-комунального господарства  та будівництва ЗОДА</t>
  </si>
  <si>
    <t>4123</t>
  </si>
  <si>
    <t>Повернення інших внутрішніх кредитів</t>
  </si>
  <si>
    <t>53</t>
  </si>
  <si>
    <t>Департамент агропромислового розвитку ЗОДА</t>
  </si>
  <si>
    <t>01</t>
  </si>
  <si>
    <t>Запорізька обласна рада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</si>
  <si>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</si>
  <si>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</si>
  <si>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</si>
  <si>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</si>
  <si>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</si>
  <si>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</si>
  <si>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</si>
  <si>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</si>
  <si>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</si>
  <si>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</si>
  <si>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</si>
  <si>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</si>
  <si>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</si>
  <si>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</si>
  <si>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</si>
  <si>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</si>
  <si>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</si>
  <si>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</si>
  <si>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</si>
  <si>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</si>
  <si>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</si>
  <si>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</si>
  <si>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</si>
  <si>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об'єктів</t>
  </si>
  <si>
    <t>3210</t>
  </si>
  <si>
    <t>Капітальні трансферти підприємствам (установам, організаціям)</t>
  </si>
  <si>
    <t>03</t>
  </si>
  <si>
    <t>Запорізька обласна державна адміністрація</t>
  </si>
  <si>
    <t>2610</t>
  </si>
  <si>
    <t>Субсидії та поточні трансферти підприємствам (установам, організаціям)</t>
  </si>
  <si>
    <t>08</t>
  </si>
  <si>
    <t xml:space="preserve"> Управління з питань внутрішньої політики  та зв'язків з громадськістю ОДА</t>
  </si>
  <si>
    <t>10</t>
  </si>
  <si>
    <t>Департамент освіти і науки ЗОДА</t>
  </si>
  <si>
    <t>2112</t>
  </si>
  <si>
    <t>Грошове забезпечення військовослужбовців</t>
  </si>
  <si>
    <t>2220</t>
  </si>
  <si>
    <t>Медикаменти та перев'язувальні матеріали</t>
  </si>
  <si>
    <t>2230</t>
  </si>
  <si>
    <t>Продукти харчування</t>
  </si>
  <si>
    <t>2274</t>
  </si>
  <si>
    <t>Оплата природного газу</t>
  </si>
  <si>
    <t>2275</t>
  </si>
  <si>
    <t>Оплата інших енергоносіїв</t>
  </si>
  <si>
    <t>2720</t>
  </si>
  <si>
    <t>Стипендії</t>
  </si>
  <si>
    <t>2730</t>
  </si>
  <si>
    <t>Інші виплати населенню</t>
  </si>
  <si>
    <t>3122</t>
  </si>
  <si>
    <t>Капітальне будівництво (придбання) інших об'єктів</t>
  </si>
  <si>
    <t>3131</t>
  </si>
  <si>
    <t>Капітальний ремонт житлового фонду (приміщень)</t>
  </si>
  <si>
    <t>11</t>
  </si>
  <si>
    <t>Управління молоді, фізичної культури та спорту ЗОДА</t>
  </si>
  <si>
    <t>14</t>
  </si>
  <si>
    <t>Департамент охорони здоров'я ЗОДА</t>
  </si>
  <si>
    <t>2710</t>
  </si>
  <si>
    <t>Виплата пенсій і допомоги</t>
  </si>
  <si>
    <t>15</t>
  </si>
  <si>
    <t>Департамент соціального захисту населення ЗОДА</t>
  </si>
  <si>
    <t>3141</t>
  </si>
  <si>
    <t>Реконструкція житлового фонду (приміщень)</t>
  </si>
  <si>
    <t>3142</t>
  </si>
  <si>
    <t>Реконструкція та реставрація інших об'єктів</t>
  </si>
  <si>
    <t>20</t>
  </si>
  <si>
    <t>Служба у справах  дітей ЗОДА</t>
  </si>
  <si>
    <t>24</t>
  </si>
  <si>
    <t>Департамент культури, туризму, національностей та релігій ЗОДА</t>
  </si>
  <si>
    <t>2281</t>
  </si>
  <si>
    <t>Дослідження і розробки, окремі заходи розвитку по реалізації державних (регіональних) програм</t>
  </si>
  <si>
    <t>3143</t>
  </si>
  <si>
    <t>Реставрація пам'яток культури, історії та архітектури</t>
  </si>
  <si>
    <t>30</t>
  </si>
  <si>
    <t>Управління у справах преси та інформації ЗОДА</t>
  </si>
  <si>
    <t>47</t>
  </si>
  <si>
    <t>Управління капітального будівництва ЗОДА</t>
  </si>
  <si>
    <t>48</t>
  </si>
  <si>
    <t>Управління містобудування та архітектури ЗОДА</t>
  </si>
  <si>
    <t>51</t>
  </si>
  <si>
    <t>Департамент промисловості та розвитку інфраструктури ЗОДА</t>
  </si>
  <si>
    <t>60</t>
  </si>
  <si>
    <t>Департамент екології та природних ресурсів ЗОДА</t>
  </si>
  <si>
    <t>67</t>
  </si>
  <si>
    <t>Департамент з питань цивільного захисту населення ЗОДА</t>
  </si>
  <si>
    <t>73</t>
  </si>
  <si>
    <t>Департамент економічного розвитку і торгівлі ЗОДА</t>
  </si>
  <si>
    <t>76</t>
  </si>
  <si>
    <t>Департамент фінансів ЗОДА(в частині міжбюджетних транфертів, резервного фонду)</t>
  </si>
  <si>
    <t>2620</t>
  </si>
  <si>
    <t>Поточні трансферти органам державного управління інших рівнів</t>
  </si>
  <si>
    <t>3220</t>
  </si>
  <si>
    <t>Капітальні трансферти органам державного управління інших рівнів</t>
  </si>
  <si>
    <t>9000</t>
  </si>
  <si>
    <t>Нерозподілені видатки</t>
  </si>
  <si>
    <t>4113</t>
  </si>
  <si>
    <t>Надання інших внутрішніх кредитів</t>
  </si>
  <si>
    <t>тис. грн</t>
  </si>
  <si>
    <t>Код</t>
  </si>
  <si>
    <t>Назва</t>
  </si>
  <si>
    <t>Загальний фонд</t>
  </si>
  <si>
    <t>Спеціальний фонд</t>
  </si>
  <si>
    <t>Розпис на рік з урахуванням змін</t>
  </si>
  <si>
    <t>Виконання плану</t>
  </si>
  <si>
    <t xml:space="preserve"> %</t>
  </si>
  <si>
    <t xml:space="preserve"> + / -</t>
  </si>
  <si>
    <t>Всього:</t>
  </si>
  <si>
    <t>Аналіз виконання видаткової частини обласного бюджету за економічною ознакою за 9 місяців  2016 року.</t>
  </si>
  <si>
    <t>Уточнений розпис на 9 місяців 2016 р.</t>
  </si>
  <si>
    <t>Виконано за 9 місяців 2016 р.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</si>
</sst>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);\-#,##0.00"/>
    <numFmt numFmtId="165" formatCode="#,##0.0_);\-#,##0.0"/>
    <numFmt numFmtId="166" formatCode="#,##0.0"/>
  </numFmts>
  <fonts count="13">
    <font>
      <sz val="10"/>
      <color indexed="8"/>
      <name val="MS Sans Serif"/>
      <family val="0"/>
    </font>
    <font>
      <b/>
      <sz val="13.55"/>
      <color indexed="8"/>
      <name val="Times New Roman"/>
      <family val="0"/>
    </font>
    <font>
      <sz val="7.8"/>
      <color indexed="8"/>
      <name val="Times New Roman"/>
      <family val="0"/>
    </font>
    <font>
      <b/>
      <sz val="11.05"/>
      <color indexed="8"/>
      <name val="Times New Roman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3.9"/>
      <color indexed="8"/>
      <name val="Arial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b/>
      <sz val="14.0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Continuous" vertical="center" wrapText="1"/>
      <protection/>
    </xf>
    <xf numFmtId="4" fontId="8" fillId="0" borderId="2" xfId="0" applyNumberFormat="1" applyFont="1" applyFill="1" applyBorder="1" applyAlignment="1" applyProtection="1">
      <alignment horizontal="centerContinuous" wrapText="1"/>
      <protection/>
    </xf>
    <xf numFmtId="4" fontId="8" fillId="0" borderId="3" xfId="0" applyNumberFormat="1" applyFont="1" applyFill="1" applyBorder="1" applyAlignment="1" applyProtection="1">
      <alignment horizontal="centerContinuous" wrapText="1"/>
      <protection/>
    </xf>
    <xf numFmtId="4" fontId="8" fillId="0" borderId="4" xfId="0" applyNumberFormat="1" applyFont="1" applyFill="1" applyBorder="1" applyAlignment="1" applyProtection="1">
      <alignment horizontal="centerContinuous" wrapText="1"/>
      <protection/>
    </xf>
    <xf numFmtId="4" fontId="8" fillId="0" borderId="1" xfId="0" applyNumberFormat="1" applyFont="1" applyFill="1" applyBorder="1" applyAlignment="1" applyProtection="1">
      <alignment horizontal="centerContinuous" wrapText="1"/>
      <protection/>
    </xf>
    <xf numFmtId="4" fontId="8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2" borderId="0" xfId="0" applyNumberFormat="1" applyFill="1" applyBorder="1" applyAlignment="1" applyProtection="1">
      <alignment/>
      <protection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Border="1" applyAlignment="1">
      <alignment horizontal="left" vertical="center"/>
    </xf>
    <xf numFmtId="0" fontId="5" fillId="0" borderId="1" xfId="0" applyBorder="1" applyAlignment="1">
      <alignment vertical="center" wrapText="1"/>
    </xf>
    <xf numFmtId="0" fontId="5" fillId="0" borderId="1" xfId="0" applyFill="1" applyBorder="1" applyAlignment="1">
      <alignment horizontal="left" vertical="center"/>
    </xf>
    <xf numFmtId="0" fontId="5" fillId="0" borderId="1" xfId="0" applyFill="1" applyBorder="1" applyAlignment="1">
      <alignment vertical="center" wrapText="1"/>
    </xf>
    <xf numFmtId="2" fontId="0" fillId="0" borderId="0" xfId="0" applyNumberFormat="1" applyFill="1" applyBorder="1" applyAlignment="1" applyProtection="1">
      <alignment/>
      <protection/>
    </xf>
    <xf numFmtId="164" fontId="4" fillId="0" borderId="0" xfId="0" applyFont="1" applyFill="1" applyBorder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5" fillId="0" borderId="0" xfId="0" applyBorder="1" applyAlignment="1">
      <alignment horizontal="right" vertical="center"/>
    </xf>
    <xf numFmtId="0" fontId="6" fillId="0" borderId="0" xfId="0" applyBorder="1" applyAlignment="1">
      <alignment horizontal="left" vertical="center"/>
    </xf>
    <xf numFmtId="164" fontId="4" fillId="0" borderId="0" xfId="0" applyBorder="1" applyAlignment="1">
      <alignment horizontal="right" vertical="center"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4" fontId="10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5" fillId="0" borderId="1" xfId="0" applyNumberFormat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6" fontId="0" fillId="0" borderId="1" xfId="0" applyNumberFormat="1" applyFill="1" applyBorder="1" applyAlignment="1" applyProtection="1">
      <alignment/>
      <protection/>
    </xf>
    <xf numFmtId="166" fontId="5" fillId="0" borderId="1" xfId="0" applyNumberFormat="1" applyFont="1" applyBorder="1" applyAlignment="1">
      <alignment horizontal="right" vertical="center"/>
    </xf>
    <xf numFmtId="166" fontId="11" fillId="0" borderId="1" xfId="0" applyNumberFormat="1" applyFont="1" applyFill="1" applyBorder="1" applyAlignment="1" applyProtection="1">
      <alignment/>
      <protection/>
    </xf>
    <xf numFmtId="166" fontId="5" fillId="0" borderId="1" xfId="0" applyNumberFormat="1" applyFill="1" applyBorder="1" applyAlignment="1">
      <alignment horizontal="right" vertical="center"/>
    </xf>
    <xf numFmtId="166" fontId="12" fillId="0" borderId="1" xfId="0" applyNumberFormat="1" applyFont="1" applyFill="1" applyBorder="1" applyAlignment="1" applyProtection="1">
      <alignment/>
      <protection/>
    </xf>
    <xf numFmtId="166" fontId="12" fillId="0" borderId="1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6"/>
  <sheetViews>
    <sheetView tabSelected="1" zoomScale="120" zoomScaleNormal="120" workbookViewId="0" topLeftCell="A1">
      <pane xSplit="2" ySplit="5" topLeftCell="C20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25" sqref="K225"/>
    </sheetView>
  </sheetViews>
  <sheetFormatPr defaultColWidth="9.140625" defaultRowHeight="12.75"/>
  <cols>
    <col min="1" max="1" width="11.421875" style="0" customWidth="1"/>
    <col min="2" max="2" width="45.28125" style="14" customWidth="1"/>
    <col min="3" max="4" width="13.57421875" style="0" customWidth="1"/>
    <col min="5" max="5" width="13.28125" style="0" customWidth="1"/>
    <col min="6" max="6" width="9.28125" style="15" customWidth="1"/>
    <col min="7" max="7" width="12.57421875" style="0" customWidth="1"/>
    <col min="8" max="8" width="13.7109375" style="0" customWidth="1"/>
    <col min="9" max="9" width="11.7109375" style="0" customWidth="1"/>
    <col min="10" max="10" width="11.421875" style="0" customWidth="1"/>
    <col min="11" max="11" width="9.57421875" style="0" customWidth="1"/>
    <col min="12" max="12" width="13.421875" style="0" customWidth="1"/>
    <col min="13" max="16384" width="11.421875" style="0" customWidth="1"/>
  </cols>
  <sheetData>
    <row r="1" spans="1:12" ht="12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>
      <c r="A2" s="4"/>
      <c r="B2" s="5" t="s">
        <v>114</v>
      </c>
      <c r="C2" s="5"/>
      <c r="D2" s="5"/>
      <c r="E2" s="5"/>
      <c r="F2" s="5"/>
      <c r="G2" s="5"/>
      <c r="H2" s="5"/>
      <c r="I2" s="5"/>
      <c r="J2" s="5"/>
      <c r="K2" s="5"/>
      <c r="L2" s="3"/>
    </row>
    <row r="3" spans="1:12" ht="18.75">
      <c r="A3" s="4"/>
      <c r="B3" s="2"/>
      <c r="C3" s="3"/>
      <c r="D3" s="3"/>
      <c r="E3" s="3"/>
      <c r="F3" s="3"/>
      <c r="G3" s="3"/>
      <c r="H3" s="3"/>
      <c r="I3" s="3"/>
      <c r="J3" s="3"/>
      <c r="K3" s="3"/>
      <c r="L3" s="3" t="s">
        <v>104</v>
      </c>
    </row>
    <row r="4" spans="1:12" ht="12.75">
      <c r="A4" s="6" t="s">
        <v>105</v>
      </c>
      <c r="B4" s="7" t="s">
        <v>106</v>
      </c>
      <c r="C4" s="8" t="s">
        <v>107</v>
      </c>
      <c r="D4" s="9"/>
      <c r="E4" s="9"/>
      <c r="F4" s="9"/>
      <c r="G4" s="10"/>
      <c r="H4" s="11" t="s">
        <v>108</v>
      </c>
      <c r="I4" s="11"/>
      <c r="J4" s="11"/>
      <c r="K4" s="11"/>
      <c r="L4" s="11"/>
    </row>
    <row r="5" spans="1:12" ht="56.25" customHeight="1">
      <c r="A5" s="6"/>
      <c r="B5" s="7"/>
      <c r="C5" s="11" t="s">
        <v>109</v>
      </c>
      <c r="D5" s="11" t="s">
        <v>115</v>
      </c>
      <c r="E5" s="11" t="s">
        <v>116</v>
      </c>
      <c r="F5" s="11" t="s">
        <v>110</v>
      </c>
      <c r="G5" s="11"/>
      <c r="H5" s="11" t="s">
        <v>109</v>
      </c>
      <c r="I5" s="11" t="s">
        <v>115</v>
      </c>
      <c r="J5" s="11" t="s">
        <v>116</v>
      </c>
      <c r="K5" s="11" t="s">
        <v>110</v>
      </c>
      <c r="L5" s="11"/>
    </row>
    <row r="6" spans="1:12" ht="25.5" customHeight="1">
      <c r="A6" s="6"/>
      <c r="B6" s="7"/>
      <c r="C6" s="11"/>
      <c r="D6" s="11"/>
      <c r="E6" s="11"/>
      <c r="F6" s="12" t="s">
        <v>111</v>
      </c>
      <c r="G6" s="12" t="s">
        <v>112</v>
      </c>
      <c r="H6" s="11"/>
      <c r="I6" s="11"/>
      <c r="J6" s="11"/>
      <c r="K6" s="12" t="s">
        <v>111</v>
      </c>
      <c r="L6" s="12" t="s">
        <v>112</v>
      </c>
    </row>
    <row r="7" spans="1:12" s="13" customFormat="1" ht="14.25">
      <c r="A7" s="16" t="s">
        <v>6</v>
      </c>
      <c r="B7" s="17" t="s">
        <v>7</v>
      </c>
      <c r="C7" s="30">
        <f>SUM(C8:C20)</f>
        <v>22152.27</v>
      </c>
      <c r="D7" s="30">
        <f>SUM(D8:D20)</f>
        <v>17223.905</v>
      </c>
      <c r="E7" s="30">
        <f>SUM(E8:E20)</f>
        <v>13396.830229999998</v>
      </c>
      <c r="F7" s="31">
        <f aca="true" t="shared" si="0" ref="F7:F52">E7*100/D7</f>
        <v>77.78044659442791</v>
      </c>
      <c r="G7" s="30">
        <f>SUM(G8:G20)</f>
        <v>-3827.07477</v>
      </c>
      <c r="H7" s="30">
        <f>SUM(H8:H20)</f>
        <v>3444.6</v>
      </c>
      <c r="I7" s="30">
        <f>SUM(I8:I20)</f>
        <v>3444.6</v>
      </c>
      <c r="J7" s="30">
        <f>SUM(J8:J20)</f>
        <v>1235.9599</v>
      </c>
      <c r="K7" s="32">
        <f>J7/I7%</f>
        <v>35.88108633803635</v>
      </c>
      <c r="L7" s="32">
        <f>J7-I7</f>
        <v>-2208.6400999999996</v>
      </c>
    </row>
    <row r="8" spans="1:12" ht="12.75">
      <c r="A8" s="18" t="s">
        <v>8</v>
      </c>
      <c r="B8" s="19" t="s">
        <v>9</v>
      </c>
      <c r="C8" s="33">
        <v>6580.787</v>
      </c>
      <c r="D8" s="33">
        <v>4770</v>
      </c>
      <c r="E8" s="33">
        <v>4119.99249</v>
      </c>
      <c r="F8" s="34">
        <f t="shared" si="0"/>
        <v>86.37300817610061</v>
      </c>
      <c r="G8" s="35">
        <f>E8-D8</f>
        <v>-650.0075100000004</v>
      </c>
      <c r="H8" s="36"/>
      <c r="I8" s="36"/>
      <c r="J8" s="36"/>
      <c r="K8" s="32"/>
      <c r="L8" s="35">
        <f aca="true" t="shared" si="1" ref="L8:L71">J8-I8</f>
        <v>0</v>
      </c>
    </row>
    <row r="9" spans="1:12" ht="12.75">
      <c r="A9" s="18" t="s">
        <v>10</v>
      </c>
      <c r="B9" s="19" t="s">
        <v>11</v>
      </c>
      <c r="C9" s="33">
        <v>1447.773</v>
      </c>
      <c r="D9" s="33">
        <v>1049.4</v>
      </c>
      <c r="E9" s="33">
        <v>885.61501</v>
      </c>
      <c r="F9" s="34">
        <f t="shared" si="0"/>
        <v>84.39251095864303</v>
      </c>
      <c r="G9" s="35">
        <f aca="true" t="shared" si="2" ref="G9:G52">E9-D9</f>
        <v>-163.7849900000001</v>
      </c>
      <c r="H9" s="36"/>
      <c r="I9" s="36"/>
      <c r="J9" s="36"/>
      <c r="K9" s="32"/>
      <c r="L9" s="35">
        <f t="shared" si="1"/>
        <v>0</v>
      </c>
    </row>
    <row r="10" spans="1:12" ht="12.75">
      <c r="A10" s="18" t="s">
        <v>12</v>
      </c>
      <c r="B10" s="19" t="s">
        <v>13</v>
      </c>
      <c r="C10" s="33">
        <v>1262.69</v>
      </c>
      <c r="D10" s="33">
        <v>1210</v>
      </c>
      <c r="E10" s="33">
        <v>881.28181</v>
      </c>
      <c r="F10" s="34">
        <f t="shared" si="0"/>
        <v>72.83320743801653</v>
      </c>
      <c r="G10" s="35">
        <f t="shared" si="2"/>
        <v>-328.71819000000005</v>
      </c>
      <c r="H10" s="36"/>
      <c r="I10" s="36"/>
      <c r="J10" s="36"/>
      <c r="K10" s="32"/>
      <c r="L10" s="35">
        <f t="shared" si="1"/>
        <v>0</v>
      </c>
    </row>
    <row r="11" spans="1:12" ht="12.75">
      <c r="A11" s="18" t="s">
        <v>14</v>
      </c>
      <c r="B11" s="19" t="s">
        <v>15</v>
      </c>
      <c r="C11" s="33">
        <v>9226.477</v>
      </c>
      <c r="D11" s="33">
        <v>8181.19</v>
      </c>
      <c r="E11" s="33">
        <v>5786.17361</v>
      </c>
      <c r="F11" s="34">
        <f t="shared" si="0"/>
        <v>70.72532981143331</v>
      </c>
      <c r="G11" s="35">
        <f t="shared" si="2"/>
        <v>-2395.01639</v>
      </c>
      <c r="H11" s="36"/>
      <c r="I11" s="36"/>
      <c r="J11" s="36"/>
      <c r="K11" s="32"/>
      <c r="L11" s="35">
        <f t="shared" si="1"/>
        <v>0</v>
      </c>
    </row>
    <row r="12" spans="1:12" ht="12.75">
      <c r="A12" s="18" t="s">
        <v>16</v>
      </c>
      <c r="B12" s="19" t="s">
        <v>17</v>
      </c>
      <c r="C12" s="33">
        <v>69.4</v>
      </c>
      <c r="D12" s="33">
        <v>69.4</v>
      </c>
      <c r="E12" s="33">
        <v>24.73851</v>
      </c>
      <c r="F12" s="34">
        <f t="shared" si="0"/>
        <v>35.646268011527376</v>
      </c>
      <c r="G12" s="35">
        <f t="shared" si="2"/>
        <v>-44.66149</v>
      </c>
      <c r="H12" s="36"/>
      <c r="I12" s="36"/>
      <c r="J12" s="36"/>
      <c r="K12" s="32"/>
      <c r="L12" s="35">
        <f t="shared" si="1"/>
        <v>0</v>
      </c>
    </row>
    <row r="13" spans="1:12" ht="12.75">
      <c r="A13" s="18" t="s">
        <v>18</v>
      </c>
      <c r="B13" s="19" t="s">
        <v>19</v>
      </c>
      <c r="C13" s="33">
        <v>1870</v>
      </c>
      <c r="D13" s="33">
        <v>883.345</v>
      </c>
      <c r="E13" s="33">
        <v>681.17801</v>
      </c>
      <c r="F13" s="34">
        <f t="shared" si="0"/>
        <v>77.11347321827824</v>
      </c>
      <c r="G13" s="35">
        <f t="shared" si="2"/>
        <v>-202.16699000000006</v>
      </c>
      <c r="H13" s="36"/>
      <c r="I13" s="36"/>
      <c r="J13" s="36"/>
      <c r="K13" s="32"/>
      <c r="L13" s="35">
        <f t="shared" si="1"/>
        <v>0</v>
      </c>
    </row>
    <row r="14" spans="1:12" ht="12.75">
      <c r="A14" s="18" t="s">
        <v>20</v>
      </c>
      <c r="B14" s="19" t="s">
        <v>21</v>
      </c>
      <c r="C14" s="33">
        <v>72.773</v>
      </c>
      <c r="D14" s="33">
        <v>54.2</v>
      </c>
      <c r="E14" s="33">
        <v>39.94854</v>
      </c>
      <c r="F14" s="34">
        <f t="shared" si="0"/>
        <v>73.70579335793359</v>
      </c>
      <c r="G14" s="35">
        <f t="shared" si="2"/>
        <v>-14.251460000000002</v>
      </c>
      <c r="H14" s="36"/>
      <c r="I14" s="36"/>
      <c r="J14" s="36"/>
      <c r="K14" s="32"/>
      <c r="L14" s="35">
        <f t="shared" si="1"/>
        <v>0</v>
      </c>
    </row>
    <row r="15" spans="1:12" ht="12.75">
      <c r="A15" s="18" t="s">
        <v>22</v>
      </c>
      <c r="B15" s="19" t="s">
        <v>23</v>
      </c>
      <c r="C15" s="33">
        <v>1521.1</v>
      </c>
      <c r="D15" s="33">
        <v>905.1</v>
      </c>
      <c r="E15" s="33">
        <v>890.54783</v>
      </c>
      <c r="F15" s="34">
        <f t="shared" si="0"/>
        <v>98.3922030714838</v>
      </c>
      <c r="G15" s="35">
        <f t="shared" si="2"/>
        <v>-14.552170000000046</v>
      </c>
      <c r="H15" s="36"/>
      <c r="I15" s="36"/>
      <c r="J15" s="36"/>
      <c r="K15" s="32"/>
      <c r="L15" s="35">
        <f t="shared" si="1"/>
        <v>0</v>
      </c>
    </row>
    <row r="16" spans="1:12" ht="22.5">
      <c r="A16" s="18" t="s">
        <v>24</v>
      </c>
      <c r="B16" s="19" t="s">
        <v>25</v>
      </c>
      <c r="C16" s="33">
        <v>11.33</v>
      </c>
      <c r="D16" s="33">
        <v>11.33</v>
      </c>
      <c r="E16" s="33">
        <v>11.33</v>
      </c>
      <c r="F16" s="34">
        <f t="shared" si="0"/>
        <v>100</v>
      </c>
      <c r="G16" s="35">
        <f t="shared" si="2"/>
        <v>0</v>
      </c>
      <c r="H16" s="36"/>
      <c r="I16" s="36"/>
      <c r="J16" s="36"/>
      <c r="K16" s="32"/>
      <c r="L16" s="35">
        <f t="shared" si="1"/>
        <v>0</v>
      </c>
    </row>
    <row r="17" spans="1:12" ht="12.75">
      <c r="A17" s="18" t="s">
        <v>26</v>
      </c>
      <c r="B17" s="19" t="s">
        <v>27</v>
      </c>
      <c r="C17" s="33">
        <v>89.94</v>
      </c>
      <c r="D17" s="33">
        <v>89.94</v>
      </c>
      <c r="E17" s="33">
        <v>76.02442</v>
      </c>
      <c r="F17" s="34">
        <f t="shared" si="0"/>
        <v>84.52792973093175</v>
      </c>
      <c r="G17" s="35">
        <f t="shared" si="2"/>
        <v>-13.915579999999991</v>
      </c>
      <c r="H17" s="36"/>
      <c r="I17" s="36"/>
      <c r="J17" s="36"/>
      <c r="K17" s="32"/>
      <c r="L17" s="35">
        <f t="shared" si="1"/>
        <v>0</v>
      </c>
    </row>
    <row r="18" spans="1:12" ht="22.5">
      <c r="A18" s="18" t="s">
        <v>28</v>
      </c>
      <c r="B18" s="19" t="s">
        <v>29</v>
      </c>
      <c r="C18" s="36"/>
      <c r="D18" s="36"/>
      <c r="E18" s="36"/>
      <c r="F18" s="34"/>
      <c r="G18" s="35"/>
      <c r="H18" s="33">
        <v>1607.8</v>
      </c>
      <c r="I18" s="33">
        <v>1607.8</v>
      </c>
      <c r="J18" s="33">
        <v>1235.9599</v>
      </c>
      <c r="K18" s="35">
        <f>J18/I18%</f>
        <v>76.87273914666004</v>
      </c>
      <c r="L18" s="35">
        <f t="shared" si="1"/>
        <v>-371.8400999999999</v>
      </c>
    </row>
    <row r="19" spans="1:12" ht="12.75">
      <c r="A19" s="18" t="s">
        <v>30</v>
      </c>
      <c r="B19" s="19" t="s">
        <v>31</v>
      </c>
      <c r="C19" s="36"/>
      <c r="D19" s="36"/>
      <c r="E19" s="36"/>
      <c r="F19" s="34"/>
      <c r="G19" s="35"/>
      <c r="H19" s="33">
        <v>1151.8</v>
      </c>
      <c r="I19" s="33">
        <v>1151.8</v>
      </c>
      <c r="J19" s="36"/>
      <c r="K19" s="35">
        <f>J19/I19%</f>
        <v>0</v>
      </c>
      <c r="L19" s="35">
        <f t="shared" si="1"/>
        <v>-1151.8</v>
      </c>
    </row>
    <row r="20" spans="1:12" ht="22.5">
      <c r="A20" s="18" t="s">
        <v>32</v>
      </c>
      <c r="B20" s="19" t="s">
        <v>33</v>
      </c>
      <c r="C20" s="36"/>
      <c r="D20" s="36"/>
      <c r="E20" s="36"/>
      <c r="F20" s="34"/>
      <c r="G20" s="35"/>
      <c r="H20" s="33">
        <v>685</v>
      </c>
      <c r="I20" s="33">
        <v>685</v>
      </c>
      <c r="J20" s="36"/>
      <c r="K20" s="35">
        <f>J20/I20%</f>
        <v>0</v>
      </c>
      <c r="L20" s="35">
        <f t="shared" si="1"/>
        <v>-685</v>
      </c>
    </row>
    <row r="21" spans="1:12" s="13" customFormat="1" ht="14.25">
      <c r="A21" s="16" t="s">
        <v>34</v>
      </c>
      <c r="B21" s="17" t="s">
        <v>35</v>
      </c>
      <c r="C21" s="30">
        <f>SUM(C22:C32)</f>
        <v>3021.723</v>
      </c>
      <c r="D21" s="30">
        <f>SUM(D22:D32)</f>
        <v>2269.215</v>
      </c>
      <c r="E21" s="30">
        <f>SUM(E22:E32)</f>
        <v>1945.5685600000002</v>
      </c>
      <c r="F21" s="31">
        <f t="shared" si="0"/>
        <v>85.73751539629345</v>
      </c>
      <c r="G21" s="30">
        <f t="shared" si="2"/>
        <v>-323.64644</v>
      </c>
      <c r="H21" s="30">
        <f>SUM(H22:H32)</f>
        <v>156.7</v>
      </c>
      <c r="I21" s="30">
        <f>SUM(I22:I32)</f>
        <v>114</v>
      </c>
      <c r="J21" s="30">
        <f>SUM(J22:J32)</f>
        <v>31.023609999999998</v>
      </c>
      <c r="K21" s="32">
        <f>J21/I21%</f>
        <v>27.21369298245614</v>
      </c>
      <c r="L21" s="32">
        <f t="shared" si="1"/>
        <v>-82.97639000000001</v>
      </c>
    </row>
    <row r="22" spans="1:12" ht="12.75">
      <c r="A22" s="18" t="s">
        <v>8</v>
      </c>
      <c r="B22" s="19" t="s">
        <v>9</v>
      </c>
      <c r="C22" s="33">
        <v>1813.674</v>
      </c>
      <c r="D22" s="33">
        <v>1353</v>
      </c>
      <c r="E22" s="37">
        <v>1313.90158</v>
      </c>
      <c r="F22" s="31">
        <f t="shared" si="0"/>
        <v>97.11024242424241</v>
      </c>
      <c r="G22" s="30">
        <f t="shared" si="2"/>
        <v>-39.09842000000003</v>
      </c>
      <c r="H22" s="33">
        <v>21</v>
      </c>
      <c r="I22" s="36"/>
      <c r="J22" s="33">
        <v>4.5546</v>
      </c>
      <c r="K22" s="35"/>
      <c r="L22" s="35">
        <f t="shared" si="1"/>
        <v>4.5546</v>
      </c>
    </row>
    <row r="23" spans="1:12" ht="12.75">
      <c r="A23" s="18" t="s">
        <v>10</v>
      </c>
      <c r="B23" s="19" t="s">
        <v>11</v>
      </c>
      <c r="C23" s="33">
        <v>399.008</v>
      </c>
      <c r="D23" s="33">
        <v>297.66</v>
      </c>
      <c r="E23" s="37">
        <v>284.07862</v>
      </c>
      <c r="F23" s="31">
        <f t="shared" si="0"/>
        <v>95.437284149701</v>
      </c>
      <c r="G23" s="30">
        <f t="shared" si="2"/>
        <v>-13.581380000000024</v>
      </c>
      <c r="H23" s="33">
        <v>4.6</v>
      </c>
      <c r="I23" s="36"/>
      <c r="J23" s="33">
        <v>1.00201</v>
      </c>
      <c r="K23" s="35"/>
      <c r="L23" s="35">
        <f t="shared" si="1"/>
        <v>1.00201</v>
      </c>
    </row>
    <row r="24" spans="1:12" ht="12.75">
      <c r="A24" s="18" t="s">
        <v>12</v>
      </c>
      <c r="B24" s="19" t="s">
        <v>13</v>
      </c>
      <c r="C24" s="33">
        <v>163.836</v>
      </c>
      <c r="D24" s="33">
        <v>139</v>
      </c>
      <c r="E24" s="37">
        <v>82.24162</v>
      </c>
      <c r="F24" s="31">
        <f t="shared" si="0"/>
        <v>59.166633093525185</v>
      </c>
      <c r="G24" s="30">
        <f t="shared" si="2"/>
        <v>-56.75838</v>
      </c>
      <c r="H24" s="33">
        <v>8.2</v>
      </c>
      <c r="I24" s="36"/>
      <c r="J24" s="36"/>
      <c r="K24" s="35"/>
      <c r="L24" s="35">
        <f t="shared" si="1"/>
        <v>0</v>
      </c>
    </row>
    <row r="25" spans="1:12" ht="12.75">
      <c r="A25" s="18" t="s">
        <v>14</v>
      </c>
      <c r="B25" s="19" t="s">
        <v>15</v>
      </c>
      <c r="C25" s="33">
        <v>382.705</v>
      </c>
      <c r="D25" s="33">
        <v>286.6</v>
      </c>
      <c r="E25" s="37">
        <v>166.43896</v>
      </c>
      <c r="F25" s="31">
        <f t="shared" si="0"/>
        <v>58.073607815771105</v>
      </c>
      <c r="G25" s="30">
        <f t="shared" si="2"/>
        <v>-120.16104000000001</v>
      </c>
      <c r="H25" s="33">
        <v>3.4</v>
      </c>
      <c r="I25" s="36"/>
      <c r="J25" s="36"/>
      <c r="K25" s="35"/>
      <c r="L25" s="35">
        <f t="shared" si="1"/>
        <v>0</v>
      </c>
    </row>
    <row r="26" spans="1:12" ht="12.75">
      <c r="A26" s="18" t="s">
        <v>16</v>
      </c>
      <c r="B26" s="19" t="s">
        <v>17</v>
      </c>
      <c r="C26" s="33">
        <v>11.3</v>
      </c>
      <c r="D26" s="33">
        <v>9.4</v>
      </c>
      <c r="E26" s="37">
        <v>3.44297</v>
      </c>
      <c r="F26" s="31">
        <f t="shared" si="0"/>
        <v>36.62734042553191</v>
      </c>
      <c r="G26" s="30">
        <f t="shared" si="2"/>
        <v>-5.9570300000000005</v>
      </c>
      <c r="H26" s="36"/>
      <c r="I26" s="36"/>
      <c r="J26" s="36"/>
      <c r="K26" s="35"/>
      <c r="L26" s="35">
        <f t="shared" si="1"/>
        <v>0</v>
      </c>
    </row>
    <row r="27" spans="1:12" ht="12.75">
      <c r="A27" s="18" t="s">
        <v>18</v>
      </c>
      <c r="B27" s="19" t="s">
        <v>19</v>
      </c>
      <c r="C27" s="33">
        <v>96.5</v>
      </c>
      <c r="D27" s="33">
        <v>43</v>
      </c>
      <c r="E27" s="37">
        <v>27.3631</v>
      </c>
      <c r="F27" s="31">
        <f t="shared" si="0"/>
        <v>63.63511627906976</v>
      </c>
      <c r="G27" s="30">
        <f t="shared" si="2"/>
        <v>-15.6369</v>
      </c>
      <c r="H27" s="33">
        <v>2</v>
      </c>
      <c r="I27" s="36"/>
      <c r="J27" s="36"/>
      <c r="K27" s="35"/>
      <c r="L27" s="35">
        <f t="shared" si="1"/>
        <v>0</v>
      </c>
    </row>
    <row r="28" spans="1:12" ht="12.75">
      <c r="A28" s="18" t="s">
        <v>20</v>
      </c>
      <c r="B28" s="19" t="s">
        <v>21</v>
      </c>
      <c r="C28" s="33">
        <v>4.2</v>
      </c>
      <c r="D28" s="33">
        <v>3.13</v>
      </c>
      <c r="E28" s="37">
        <v>1.81971</v>
      </c>
      <c r="F28" s="31">
        <f t="shared" si="0"/>
        <v>58.13769968051118</v>
      </c>
      <c r="G28" s="30">
        <f t="shared" si="2"/>
        <v>-1.31029</v>
      </c>
      <c r="H28" s="33">
        <v>0.3</v>
      </c>
      <c r="I28" s="36"/>
      <c r="J28" s="36"/>
      <c r="K28" s="35"/>
      <c r="L28" s="35">
        <f t="shared" si="1"/>
        <v>0</v>
      </c>
    </row>
    <row r="29" spans="1:12" ht="12.75">
      <c r="A29" s="18" t="s">
        <v>22</v>
      </c>
      <c r="B29" s="19" t="s">
        <v>23</v>
      </c>
      <c r="C29" s="33">
        <v>46</v>
      </c>
      <c r="D29" s="33">
        <v>33.7</v>
      </c>
      <c r="E29" s="37">
        <v>22.46441</v>
      </c>
      <c r="F29" s="31">
        <f t="shared" si="0"/>
        <v>66.65997032640949</v>
      </c>
      <c r="G29" s="30">
        <f t="shared" si="2"/>
        <v>-11.235590000000002</v>
      </c>
      <c r="H29" s="33">
        <v>3.2</v>
      </c>
      <c r="I29" s="36"/>
      <c r="J29" s="36"/>
      <c r="K29" s="35"/>
      <c r="L29" s="35">
        <f t="shared" si="1"/>
        <v>0</v>
      </c>
    </row>
    <row r="30" spans="1:12" ht="22.5">
      <c r="A30" s="18" t="s">
        <v>36</v>
      </c>
      <c r="B30" s="19" t="s">
        <v>37</v>
      </c>
      <c r="C30" s="33">
        <v>100</v>
      </c>
      <c r="D30" s="33">
        <v>100</v>
      </c>
      <c r="E30" s="37">
        <v>40.88184</v>
      </c>
      <c r="F30" s="31">
        <f t="shared" si="0"/>
        <v>40.88184</v>
      </c>
      <c r="G30" s="30">
        <f t="shared" si="2"/>
        <v>-59.11816</v>
      </c>
      <c r="H30" s="36"/>
      <c r="I30" s="36"/>
      <c r="J30" s="36"/>
      <c r="K30" s="35"/>
      <c r="L30" s="35">
        <f t="shared" si="1"/>
        <v>0</v>
      </c>
    </row>
    <row r="31" spans="1:12" ht="12.75">
      <c r="A31" s="18" t="s">
        <v>26</v>
      </c>
      <c r="B31" s="19" t="s">
        <v>27</v>
      </c>
      <c r="C31" s="33">
        <v>4.5</v>
      </c>
      <c r="D31" s="33">
        <v>3.725</v>
      </c>
      <c r="E31" s="37">
        <v>2.93575</v>
      </c>
      <c r="F31" s="31">
        <f t="shared" si="0"/>
        <v>78.81208053691275</v>
      </c>
      <c r="G31" s="30">
        <f t="shared" si="2"/>
        <v>-0.78925</v>
      </c>
      <c r="H31" s="36"/>
      <c r="I31" s="36"/>
      <c r="J31" s="36"/>
      <c r="K31" s="35"/>
      <c r="L31" s="35">
        <f t="shared" si="1"/>
        <v>0</v>
      </c>
    </row>
    <row r="32" spans="1:12" ht="22.5">
      <c r="A32" s="18" t="s">
        <v>28</v>
      </c>
      <c r="B32" s="19" t="s">
        <v>29</v>
      </c>
      <c r="C32" s="36"/>
      <c r="D32" s="36"/>
      <c r="E32" s="36"/>
      <c r="F32" s="31"/>
      <c r="G32" s="30"/>
      <c r="H32" s="33">
        <v>114</v>
      </c>
      <c r="I32" s="33">
        <v>114</v>
      </c>
      <c r="J32" s="33">
        <v>25.467</v>
      </c>
      <c r="K32" s="35">
        <f>J32/I32%</f>
        <v>22.339473684210528</v>
      </c>
      <c r="L32" s="35">
        <f t="shared" si="1"/>
        <v>-88.533</v>
      </c>
    </row>
    <row r="33" spans="1:12" s="13" customFormat="1" ht="28.5">
      <c r="A33" s="16" t="s">
        <v>38</v>
      </c>
      <c r="B33" s="17" t="s">
        <v>39</v>
      </c>
      <c r="C33" s="30">
        <f>C34</f>
        <v>666</v>
      </c>
      <c r="D33" s="30">
        <f>D34</f>
        <v>470</v>
      </c>
      <c r="E33" s="30">
        <f>E34</f>
        <v>456.14221</v>
      </c>
      <c r="F33" s="31">
        <f t="shared" si="0"/>
        <v>97.05153404255319</v>
      </c>
      <c r="G33" s="30">
        <f>G34</f>
        <v>-13.857790000000023</v>
      </c>
      <c r="H33" s="38"/>
      <c r="I33" s="38"/>
      <c r="J33" s="38"/>
      <c r="K33" s="32"/>
      <c r="L33" s="32">
        <f t="shared" si="1"/>
        <v>0</v>
      </c>
    </row>
    <row r="34" spans="1:12" ht="22.5">
      <c r="A34" s="18" t="s">
        <v>24</v>
      </c>
      <c r="B34" s="19" t="s">
        <v>25</v>
      </c>
      <c r="C34" s="33">
        <v>666</v>
      </c>
      <c r="D34" s="33">
        <v>470</v>
      </c>
      <c r="E34" s="33">
        <v>456.14221</v>
      </c>
      <c r="F34" s="34">
        <f t="shared" si="0"/>
        <v>97.05153404255319</v>
      </c>
      <c r="G34" s="35">
        <f>E34-D34</f>
        <v>-13.857790000000023</v>
      </c>
      <c r="H34" s="36"/>
      <c r="I34" s="36"/>
      <c r="J34" s="36"/>
      <c r="K34" s="32"/>
      <c r="L34" s="35">
        <f t="shared" si="1"/>
        <v>0</v>
      </c>
    </row>
    <row r="35" spans="1:12" s="13" customFormat="1" ht="14.25">
      <c r="A35" s="16" t="s">
        <v>40</v>
      </c>
      <c r="B35" s="17" t="s">
        <v>41</v>
      </c>
      <c r="C35" s="30">
        <f>SUM(C36:C56)</f>
        <v>662786.9350000002</v>
      </c>
      <c r="D35" s="30">
        <f>SUM(D36:D56)</f>
        <v>510346.961</v>
      </c>
      <c r="E35" s="30">
        <f>SUM(E36:E56)</f>
        <v>451302.50899000006</v>
      </c>
      <c r="F35" s="31">
        <f t="shared" si="0"/>
        <v>88.43052736234478</v>
      </c>
      <c r="G35" s="30">
        <f t="shared" si="2"/>
        <v>-59044.45200999995</v>
      </c>
      <c r="H35" s="30">
        <f>SUM(H36:H56)</f>
        <v>87196.16300000002</v>
      </c>
      <c r="I35" s="30">
        <f>SUM(I36:I56)</f>
        <v>60479.793999999994</v>
      </c>
      <c r="J35" s="30">
        <f>SUM(J36:J56)</f>
        <v>58015.155790000004</v>
      </c>
      <c r="K35" s="32">
        <f>J35/I35%</f>
        <v>95.92485680424112</v>
      </c>
      <c r="L35" s="32">
        <f t="shared" si="1"/>
        <v>-2464.63820999999</v>
      </c>
    </row>
    <row r="36" spans="1:12" ht="12.75">
      <c r="A36" s="18" t="s">
        <v>8</v>
      </c>
      <c r="B36" s="19" t="s">
        <v>9</v>
      </c>
      <c r="C36" s="33">
        <v>311200.238</v>
      </c>
      <c r="D36" s="33">
        <v>231624.322</v>
      </c>
      <c r="E36" s="37">
        <v>224373.51205</v>
      </c>
      <c r="F36" s="34">
        <f t="shared" si="0"/>
        <v>96.86958179201923</v>
      </c>
      <c r="G36" s="35">
        <f t="shared" si="2"/>
        <v>-7250.809949999995</v>
      </c>
      <c r="H36" s="33">
        <v>3212.674</v>
      </c>
      <c r="I36" s="36"/>
      <c r="J36" s="37">
        <v>1897.20998</v>
      </c>
      <c r="K36" s="35"/>
      <c r="L36" s="35">
        <f t="shared" si="1"/>
        <v>1897.20998</v>
      </c>
    </row>
    <row r="37" spans="1:12" ht="12.75">
      <c r="A37" s="18" t="s">
        <v>42</v>
      </c>
      <c r="B37" s="19" t="s">
        <v>43</v>
      </c>
      <c r="C37" s="33">
        <v>340</v>
      </c>
      <c r="D37" s="33">
        <v>271</v>
      </c>
      <c r="E37" s="33">
        <v>265.7</v>
      </c>
      <c r="F37" s="34">
        <f t="shared" si="0"/>
        <v>98.04428044280442</v>
      </c>
      <c r="G37" s="35">
        <f t="shared" si="2"/>
        <v>-5.300000000000011</v>
      </c>
      <c r="H37" s="36"/>
      <c r="I37" s="36"/>
      <c r="J37" s="36"/>
      <c r="K37" s="35"/>
      <c r="L37" s="35">
        <f t="shared" si="1"/>
        <v>0</v>
      </c>
    </row>
    <row r="38" spans="1:12" ht="12.75">
      <c r="A38" s="18" t="s">
        <v>10</v>
      </c>
      <c r="B38" s="19" t="s">
        <v>11</v>
      </c>
      <c r="C38" s="33">
        <v>68563.857</v>
      </c>
      <c r="D38" s="33">
        <v>51064.05</v>
      </c>
      <c r="E38" s="37">
        <v>49185.26285</v>
      </c>
      <c r="F38" s="34">
        <f t="shared" si="0"/>
        <v>96.32072436479284</v>
      </c>
      <c r="G38" s="35">
        <f t="shared" si="2"/>
        <v>-1878.7871500000037</v>
      </c>
      <c r="H38" s="33">
        <v>1166.202</v>
      </c>
      <c r="I38" s="36"/>
      <c r="J38" s="37">
        <v>448.88281</v>
      </c>
      <c r="K38" s="35"/>
      <c r="L38" s="35">
        <f t="shared" si="1"/>
        <v>448.88281</v>
      </c>
    </row>
    <row r="39" spans="1:12" ht="12.75">
      <c r="A39" s="18" t="s">
        <v>12</v>
      </c>
      <c r="B39" s="19" t="s">
        <v>13</v>
      </c>
      <c r="C39" s="33">
        <v>65510.618</v>
      </c>
      <c r="D39" s="33">
        <v>57185.053</v>
      </c>
      <c r="E39" s="37">
        <v>51775.10953</v>
      </c>
      <c r="F39" s="34">
        <f t="shared" si="0"/>
        <v>90.53958475827591</v>
      </c>
      <c r="G39" s="35">
        <f t="shared" si="2"/>
        <v>-5409.943469999998</v>
      </c>
      <c r="H39" s="33">
        <v>14297.677</v>
      </c>
      <c r="I39" s="36"/>
      <c r="J39" s="37">
        <v>9236.0366</v>
      </c>
      <c r="K39" s="35"/>
      <c r="L39" s="35">
        <f t="shared" si="1"/>
        <v>9236.0366</v>
      </c>
    </row>
    <row r="40" spans="1:12" ht="12.75">
      <c r="A40" s="18" t="s">
        <v>44</v>
      </c>
      <c r="B40" s="19" t="s">
        <v>45</v>
      </c>
      <c r="C40" s="33">
        <v>2919.203</v>
      </c>
      <c r="D40" s="33">
        <v>1965.015</v>
      </c>
      <c r="E40" s="37">
        <v>1667.16869</v>
      </c>
      <c r="F40" s="34">
        <f t="shared" si="0"/>
        <v>84.84254267779126</v>
      </c>
      <c r="G40" s="35">
        <f t="shared" si="2"/>
        <v>-297.84631000000013</v>
      </c>
      <c r="H40" s="33">
        <v>21.04</v>
      </c>
      <c r="I40" s="36"/>
      <c r="J40" s="37">
        <v>32.6681</v>
      </c>
      <c r="K40" s="35"/>
      <c r="L40" s="35">
        <f t="shared" si="1"/>
        <v>32.6681</v>
      </c>
    </row>
    <row r="41" spans="1:12" ht="12.75">
      <c r="A41" s="18" t="s">
        <v>46</v>
      </c>
      <c r="B41" s="19" t="s">
        <v>47</v>
      </c>
      <c r="C41" s="33">
        <v>64844.504</v>
      </c>
      <c r="D41" s="33">
        <v>53611.706</v>
      </c>
      <c r="E41" s="37">
        <v>40320.74716</v>
      </c>
      <c r="F41" s="34">
        <f t="shared" si="0"/>
        <v>75.2088492763129</v>
      </c>
      <c r="G41" s="35">
        <f t="shared" si="2"/>
        <v>-13290.95884</v>
      </c>
      <c r="H41" s="33">
        <v>661</v>
      </c>
      <c r="I41" s="36"/>
      <c r="J41" s="37">
        <v>779.45533</v>
      </c>
      <c r="K41" s="35"/>
      <c r="L41" s="35">
        <f t="shared" si="1"/>
        <v>779.45533</v>
      </c>
    </row>
    <row r="42" spans="1:12" ht="12.75">
      <c r="A42" s="18" t="s">
        <v>14</v>
      </c>
      <c r="B42" s="19" t="s">
        <v>15</v>
      </c>
      <c r="C42" s="33">
        <v>32124.92</v>
      </c>
      <c r="D42" s="33">
        <v>29002.401</v>
      </c>
      <c r="E42" s="37">
        <v>23235.47096</v>
      </c>
      <c r="F42" s="34">
        <f t="shared" si="0"/>
        <v>80.11568062933823</v>
      </c>
      <c r="G42" s="35">
        <f t="shared" si="2"/>
        <v>-5766.930040000003</v>
      </c>
      <c r="H42" s="33">
        <v>1841.652</v>
      </c>
      <c r="I42" s="36"/>
      <c r="J42" s="37">
        <v>2497.24252</v>
      </c>
      <c r="K42" s="35"/>
      <c r="L42" s="35">
        <f t="shared" si="1"/>
        <v>2497.24252</v>
      </c>
    </row>
    <row r="43" spans="1:12" ht="12.75">
      <c r="A43" s="18" t="s">
        <v>16</v>
      </c>
      <c r="B43" s="19" t="s">
        <v>17</v>
      </c>
      <c r="C43" s="33">
        <v>1202.165</v>
      </c>
      <c r="D43" s="33">
        <v>936.99</v>
      </c>
      <c r="E43" s="37">
        <v>706.20845</v>
      </c>
      <c r="F43" s="34">
        <f t="shared" si="0"/>
        <v>75.36990256032615</v>
      </c>
      <c r="G43" s="35">
        <f t="shared" si="2"/>
        <v>-230.78155000000004</v>
      </c>
      <c r="H43" s="33">
        <v>207.73</v>
      </c>
      <c r="I43" s="36"/>
      <c r="J43" s="37">
        <v>100.33459</v>
      </c>
      <c r="K43" s="35"/>
      <c r="L43" s="35">
        <f t="shared" si="1"/>
        <v>100.33459</v>
      </c>
    </row>
    <row r="44" spans="1:12" ht="12.75">
      <c r="A44" s="18" t="s">
        <v>18</v>
      </c>
      <c r="B44" s="19" t="s">
        <v>19</v>
      </c>
      <c r="C44" s="33">
        <v>27485.224</v>
      </c>
      <c r="D44" s="33">
        <v>16431.575</v>
      </c>
      <c r="E44" s="37">
        <v>10963.21315</v>
      </c>
      <c r="F44" s="34">
        <f t="shared" si="0"/>
        <v>66.72040355230706</v>
      </c>
      <c r="G44" s="35">
        <f t="shared" si="2"/>
        <v>-5468.361850000001</v>
      </c>
      <c r="H44" s="33">
        <v>883.173</v>
      </c>
      <c r="I44" s="36"/>
      <c r="J44" s="37">
        <v>370.2852</v>
      </c>
      <c r="K44" s="35"/>
      <c r="L44" s="35">
        <f t="shared" si="1"/>
        <v>370.2852</v>
      </c>
    </row>
    <row r="45" spans="1:12" ht="12.75">
      <c r="A45" s="18" t="s">
        <v>20</v>
      </c>
      <c r="B45" s="19" t="s">
        <v>21</v>
      </c>
      <c r="C45" s="33">
        <v>3482.449</v>
      </c>
      <c r="D45" s="33">
        <v>2508.834</v>
      </c>
      <c r="E45" s="37">
        <v>1650.10434</v>
      </c>
      <c r="F45" s="34">
        <f t="shared" si="0"/>
        <v>65.77176250002991</v>
      </c>
      <c r="G45" s="35">
        <f t="shared" si="2"/>
        <v>-858.7296599999997</v>
      </c>
      <c r="H45" s="33">
        <v>357.577</v>
      </c>
      <c r="I45" s="36"/>
      <c r="J45" s="37">
        <v>169.56961</v>
      </c>
      <c r="K45" s="35"/>
      <c r="L45" s="35">
        <f t="shared" si="1"/>
        <v>169.56961</v>
      </c>
    </row>
    <row r="46" spans="1:12" ht="12.75">
      <c r="A46" s="18" t="s">
        <v>22</v>
      </c>
      <c r="B46" s="19" t="s">
        <v>23</v>
      </c>
      <c r="C46" s="33">
        <v>18829.643</v>
      </c>
      <c r="D46" s="33">
        <v>13147.439</v>
      </c>
      <c r="E46" s="37">
        <v>9730.29812</v>
      </c>
      <c r="F46" s="34">
        <f t="shared" si="0"/>
        <v>74.00907598810687</v>
      </c>
      <c r="G46" s="35">
        <f t="shared" si="2"/>
        <v>-3417.140880000001</v>
      </c>
      <c r="H46" s="33">
        <v>557.029</v>
      </c>
      <c r="I46" s="36"/>
      <c r="J46" s="37">
        <v>311.39939</v>
      </c>
      <c r="K46" s="35"/>
      <c r="L46" s="35">
        <f t="shared" si="1"/>
        <v>311.39939</v>
      </c>
    </row>
    <row r="47" spans="1:12" ht="12.75">
      <c r="A47" s="18" t="s">
        <v>48</v>
      </c>
      <c r="B47" s="19" t="s">
        <v>49</v>
      </c>
      <c r="C47" s="33">
        <v>11051.498</v>
      </c>
      <c r="D47" s="33">
        <v>8117.31</v>
      </c>
      <c r="E47" s="37">
        <v>4300.45256</v>
      </c>
      <c r="F47" s="34">
        <f t="shared" si="0"/>
        <v>52.97878927871425</v>
      </c>
      <c r="G47" s="35">
        <f t="shared" si="2"/>
        <v>-3816.8574400000007</v>
      </c>
      <c r="H47" s="33">
        <v>379.4</v>
      </c>
      <c r="I47" s="36"/>
      <c r="J47" s="37">
        <v>157.85944</v>
      </c>
      <c r="K47" s="35"/>
      <c r="L47" s="35">
        <f t="shared" si="1"/>
        <v>157.85944</v>
      </c>
    </row>
    <row r="48" spans="1:12" ht="12.75">
      <c r="A48" s="18" t="s">
        <v>50</v>
      </c>
      <c r="B48" s="19" t="s">
        <v>51</v>
      </c>
      <c r="C48" s="33">
        <v>15650.161</v>
      </c>
      <c r="D48" s="33">
        <v>14440.118</v>
      </c>
      <c r="E48" s="37">
        <v>7134.38322</v>
      </c>
      <c r="F48" s="34">
        <f t="shared" si="0"/>
        <v>49.40668227226397</v>
      </c>
      <c r="G48" s="35">
        <f t="shared" si="2"/>
        <v>-7305.734780000001</v>
      </c>
      <c r="H48" s="33">
        <v>86</v>
      </c>
      <c r="I48" s="36"/>
      <c r="J48" s="37">
        <v>64.5146</v>
      </c>
      <c r="K48" s="35"/>
      <c r="L48" s="35">
        <f t="shared" si="1"/>
        <v>64.5146</v>
      </c>
    </row>
    <row r="49" spans="1:12" ht="22.5">
      <c r="A49" s="18" t="s">
        <v>24</v>
      </c>
      <c r="B49" s="19" t="s">
        <v>25</v>
      </c>
      <c r="C49" s="33">
        <v>126.44</v>
      </c>
      <c r="D49" s="33">
        <v>104.94</v>
      </c>
      <c r="E49" s="37">
        <v>55.02936</v>
      </c>
      <c r="F49" s="34">
        <f t="shared" si="0"/>
        <v>52.43887935963407</v>
      </c>
      <c r="G49" s="35">
        <f t="shared" si="2"/>
        <v>-49.91064</v>
      </c>
      <c r="H49" s="33">
        <v>60.3</v>
      </c>
      <c r="I49" s="36"/>
      <c r="J49" s="37">
        <v>24.22462</v>
      </c>
      <c r="K49" s="35"/>
      <c r="L49" s="35">
        <f t="shared" si="1"/>
        <v>24.22462</v>
      </c>
    </row>
    <row r="50" spans="1:12" ht="12.75">
      <c r="A50" s="18" t="s">
        <v>52</v>
      </c>
      <c r="B50" s="19" t="s">
        <v>53</v>
      </c>
      <c r="C50" s="33">
        <v>31455.508</v>
      </c>
      <c r="D50" s="33">
        <v>22901.33</v>
      </c>
      <c r="E50" s="37">
        <v>19475.04307</v>
      </c>
      <c r="F50" s="34">
        <f t="shared" si="0"/>
        <v>85.0389172593906</v>
      </c>
      <c r="G50" s="35">
        <f t="shared" si="2"/>
        <v>-3426.286930000002</v>
      </c>
      <c r="H50" s="33">
        <v>44.825</v>
      </c>
      <c r="I50" s="36"/>
      <c r="J50" s="36"/>
      <c r="K50" s="35"/>
      <c r="L50" s="35">
        <f t="shared" si="1"/>
        <v>0</v>
      </c>
    </row>
    <row r="51" spans="1:12" ht="12.75">
      <c r="A51" s="18" t="s">
        <v>54</v>
      </c>
      <c r="B51" s="19" t="s">
        <v>55</v>
      </c>
      <c r="C51" s="33">
        <v>7438.574</v>
      </c>
      <c r="D51" s="33">
        <v>6614.497</v>
      </c>
      <c r="E51" s="37">
        <v>6153.34981</v>
      </c>
      <c r="F51" s="34">
        <f t="shared" si="0"/>
        <v>93.02823495119884</v>
      </c>
      <c r="G51" s="35">
        <f t="shared" si="2"/>
        <v>-461.1471900000006</v>
      </c>
      <c r="H51" s="33">
        <v>21.8</v>
      </c>
      <c r="I51" s="36"/>
      <c r="J51" s="37">
        <v>61.56984</v>
      </c>
      <c r="K51" s="35"/>
      <c r="L51" s="35">
        <f t="shared" si="1"/>
        <v>61.56984</v>
      </c>
    </row>
    <row r="52" spans="1:12" ht="12.75">
      <c r="A52" s="18" t="s">
        <v>26</v>
      </c>
      <c r="B52" s="19" t="s">
        <v>27</v>
      </c>
      <c r="C52" s="33">
        <v>561.933</v>
      </c>
      <c r="D52" s="33">
        <v>420.381</v>
      </c>
      <c r="E52" s="37">
        <v>311.45567</v>
      </c>
      <c r="F52" s="34">
        <f t="shared" si="0"/>
        <v>74.08890268589684</v>
      </c>
      <c r="G52" s="35">
        <f t="shared" si="2"/>
        <v>-108.92532999999997</v>
      </c>
      <c r="H52" s="33">
        <v>342.415</v>
      </c>
      <c r="I52" s="36"/>
      <c r="J52" s="37">
        <v>604.17102</v>
      </c>
      <c r="K52" s="35"/>
      <c r="L52" s="35">
        <f t="shared" si="1"/>
        <v>604.17102</v>
      </c>
    </row>
    <row r="53" spans="1:12" ht="22.5">
      <c r="A53" s="18" t="s">
        <v>28</v>
      </c>
      <c r="B53" s="19" t="s">
        <v>29</v>
      </c>
      <c r="C53" s="36"/>
      <c r="D53" s="36"/>
      <c r="E53" s="36"/>
      <c r="F53" s="31"/>
      <c r="G53" s="30"/>
      <c r="H53" s="33">
        <v>46322.951</v>
      </c>
      <c r="I53" s="33">
        <v>43954.466</v>
      </c>
      <c r="J53" s="37">
        <v>35043.00711</v>
      </c>
      <c r="K53" s="35">
        <f>J53/I53%</f>
        <v>79.72570320840661</v>
      </c>
      <c r="L53" s="35">
        <f t="shared" si="1"/>
        <v>-8911.458890000002</v>
      </c>
    </row>
    <row r="54" spans="1:12" ht="12.75">
      <c r="A54" s="18" t="s">
        <v>56</v>
      </c>
      <c r="B54" s="19" t="s">
        <v>57</v>
      </c>
      <c r="C54" s="36"/>
      <c r="D54" s="36"/>
      <c r="E54" s="36"/>
      <c r="F54" s="31"/>
      <c r="G54" s="30"/>
      <c r="H54" s="33">
        <v>1267.982</v>
      </c>
      <c r="I54" s="33">
        <v>1060.592</v>
      </c>
      <c r="J54" s="37">
        <v>149.82079</v>
      </c>
      <c r="K54" s="35">
        <f>J54/I54%</f>
        <v>14.12614747235506</v>
      </c>
      <c r="L54" s="35">
        <f t="shared" si="1"/>
        <v>-910.7712100000001</v>
      </c>
    </row>
    <row r="55" spans="1:12" ht="12.75">
      <c r="A55" s="18" t="s">
        <v>58</v>
      </c>
      <c r="B55" s="19" t="s">
        <v>59</v>
      </c>
      <c r="C55" s="36"/>
      <c r="D55" s="36"/>
      <c r="E55" s="36"/>
      <c r="F55" s="31"/>
      <c r="G55" s="30"/>
      <c r="H55" s="33">
        <v>60</v>
      </c>
      <c r="I55" s="33">
        <v>60</v>
      </c>
      <c r="J55" s="36"/>
      <c r="K55" s="35">
        <f>J55/I55%</f>
        <v>0</v>
      </c>
      <c r="L55" s="35">
        <f t="shared" si="1"/>
        <v>-60</v>
      </c>
    </row>
    <row r="56" spans="1:12" ht="12.75">
      <c r="A56" s="18" t="s">
        <v>30</v>
      </c>
      <c r="B56" s="19" t="s">
        <v>31</v>
      </c>
      <c r="C56" s="36"/>
      <c r="D56" s="36"/>
      <c r="E56" s="36"/>
      <c r="F56" s="31"/>
      <c r="G56" s="30"/>
      <c r="H56" s="33">
        <v>15404.736</v>
      </c>
      <c r="I56" s="33">
        <v>15404.736</v>
      </c>
      <c r="J56" s="37">
        <v>6066.90424</v>
      </c>
      <c r="K56" s="35">
        <f>J56/I56%</f>
        <v>39.38337041283927</v>
      </c>
      <c r="L56" s="35">
        <f t="shared" si="1"/>
        <v>-9337.831760000001</v>
      </c>
    </row>
    <row r="57" spans="1:12" s="13" customFormat="1" ht="28.5">
      <c r="A57" s="16" t="s">
        <v>60</v>
      </c>
      <c r="B57" s="17" t="s">
        <v>61</v>
      </c>
      <c r="C57" s="30">
        <f>SUM(C58:C74)</f>
        <v>52759.406</v>
      </c>
      <c r="D57" s="30">
        <f>SUM(D58:D74)</f>
        <v>39385.939999999995</v>
      </c>
      <c r="E57" s="30">
        <f>SUM(E58:E74)</f>
        <v>32848.12114</v>
      </c>
      <c r="F57" s="31">
        <f aca="true" t="shared" si="3" ref="F57:F86">E57*100/D57</f>
        <v>83.40062758436133</v>
      </c>
      <c r="G57" s="30">
        <f aca="true" t="shared" si="4" ref="G57:G86">E57-D57</f>
        <v>-6537.818859999992</v>
      </c>
      <c r="H57" s="30">
        <f>SUM(H58:H74)</f>
        <v>7277.7570000000005</v>
      </c>
      <c r="I57" s="30">
        <f>SUM(I58:I74)</f>
        <v>6584.267</v>
      </c>
      <c r="J57" s="30">
        <f>SUM(J58:J74)</f>
        <v>1493.43631</v>
      </c>
      <c r="K57" s="32">
        <f>J57/I57%</f>
        <v>22.681891697283845</v>
      </c>
      <c r="L57" s="32">
        <f t="shared" si="1"/>
        <v>-5090.83069</v>
      </c>
    </row>
    <row r="58" spans="1:12" ht="12.75">
      <c r="A58" s="18" t="s">
        <v>8</v>
      </c>
      <c r="B58" s="19" t="s">
        <v>9</v>
      </c>
      <c r="C58" s="33">
        <v>11298.272</v>
      </c>
      <c r="D58" s="33">
        <v>8591.307</v>
      </c>
      <c r="E58" s="37">
        <v>8023.60241</v>
      </c>
      <c r="F58" s="34">
        <f t="shared" si="3"/>
        <v>93.39210448421875</v>
      </c>
      <c r="G58" s="35">
        <f t="shared" si="4"/>
        <v>-567.7045900000003</v>
      </c>
      <c r="H58" s="33">
        <v>243.68</v>
      </c>
      <c r="I58" s="36"/>
      <c r="J58" s="37">
        <v>222.18725</v>
      </c>
      <c r="K58" s="35"/>
      <c r="L58" s="35">
        <f t="shared" si="1"/>
        <v>222.18725</v>
      </c>
    </row>
    <row r="59" spans="1:12" ht="12.75">
      <c r="A59" s="18" t="s">
        <v>10</v>
      </c>
      <c r="B59" s="19" t="s">
        <v>11</v>
      </c>
      <c r="C59" s="33">
        <v>2437.798</v>
      </c>
      <c r="D59" s="33">
        <v>1881.406</v>
      </c>
      <c r="E59" s="37">
        <v>1702.16866</v>
      </c>
      <c r="F59" s="34">
        <f t="shared" si="3"/>
        <v>90.47322374862205</v>
      </c>
      <c r="G59" s="35">
        <f t="shared" si="4"/>
        <v>-179.2373399999999</v>
      </c>
      <c r="H59" s="33">
        <v>88.46</v>
      </c>
      <c r="I59" s="36"/>
      <c r="J59" s="37">
        <v>47.44886</v>
      </c>
      <c r="K59" s="35"/>
      <c r="L59" s="35">
        <f t="shared" si="1"/>
        <v>47.44886</v>
      </c>
    </row>
    <row r="60" spans="1:12" ht="12.75">
      <c r="A60" s="18" t="s">
        <v>12</v>
      </c>
      <c r="B60" s="19" t="s">
        <v>13</v>
      </c>
      <c r="C60" s="33">
        <v>1906.501</v>
      </c>
      <c r="D60" s="33">
        <v>1568.471</v>
      </c>
      <c r="E60" s="37">
        <v>1051.52257</v>
      </c>
      <c r="F60" s="34">
        <f t="shared" si="3"/>
        <v>67.04125036420821</v>
      </c>
      <c r="G60" s="35">
        <f t="shared" si="4"/>
        <v>-516.9484299999999</v>
      </c>
      <c r="H60" s="33">
        <v>43.7</v>
      </c>
      <c r="I60" s="36"/>
      <c r="J60" s="37">
        <v>122.35836</v>
      </c>
      <c r="K60" s="35"/>
      <c r="L60" s="35">
        <f t="shared" si="1"/>
        <v>122.35836</v>
      </c>
    </row>
    <row r="61" spans="1:12" ht="12.75">
      <c r="A61" s="18" t="s">
        <v>44</v>
      </c>
      <c r="B61" s="19" t="s">
        <v>45</v>
      </c>
      <c r="C61" s="33">
        <v>521.63</v>
      </c>
      <c r="D61" s="33">
        <v>498.23</v>
      </c>
      <c r="E61" s="37">
        <v>273.47497</v>
      </c>
      <c r="F61" s="34">
        <f t="shared" si="3"/>
        <v>54.889302129538564</v>
      </c>
      <c r="G61" s="35">
        <f t="shared" si="4"/>
        <v>-224.75503000000003</v>
      </c>
      <c r="H61" s="36"/>
      <c r="I61" s="36"/>
      <c r="J61" s="36"/>
      <c r="K61" s="35"/>
      <c r="L61" s="35">
        <f t="shared" si="1"/>
        <v>0</v>
      </c>
    </row>
    <row r="62" spans="1:12" ht="12.75">
      <c r="A62" s="18" t="s">
        <v>46</v>
      </c>
      <c r="B62" s="19" t="s">
        <v>47</v>
      </c>
      <c r="C62" s="33">
        <v>1684.686</v>
      </c>
      <c r="D62" s="33">
        <v>1139.724</v>
      </c>
      <c r="E62" s="37">
        <v>777.08617</v>
      </c>
      <c r="F62" s="34">
        <f t="shared" si="3"/>
        <v>68.18196072031475</v>
      </c>
      <c r="G62" s="35">
        <f t="shared" si="4"/>
        <v>-362.6378299999999</v>
      </c>
      <c r="H62" s="36"/>
      <c r="I62" s="36"/>
      <c r="J62" s="37">
        <v>17.26924</v>
      </c>
      <c r="K62" s="35"/>
      <c r="L62" s="35">
        <f t="shared" si="1"/>
        <v>17.26924</v>
      </c>
    </row>
    <row r="63" spans="1:12" ht="12.75">
      <c r="A63" s="18" t="s">
        <v>14</v>
      </c>
      <c r="B63" s="19" t="s">
        <v>15</v>
      </c>
      <c r="C63" s="33">
        <v>6695.426</v>
      </c>
      <c r="D63" s="33">
        <v>5871.191</v>
      </c>
      <c r="E63" s="37">
        <v>4049.23854</v>
      </c>
      <c r="F63" s="34">
        <f t="shared" si="3"/>
        <v>68.96792388460877</v>
      </c>
      <c r="G63" s="35">
        <f t="shared" si="4"/>
        <v>-1821.95246</v>
      </c>
      <c r="H63" s="33">
        <v>75.06</v>
      </c>
      <c r="I63" s="36"/>
      <c r="J63" s="37">
        <v>32.02742</v>
      </c>
      <c r="K63" s="35"/>
      <c r="L63" s="35">
        <f t="shared" si="1"/>
        <v>32.02742</v>
      </c>
    </row>
    <row r="64" spans="1:12" ht="12.75">
      <c r="A64" s="18" t="s">
        <v>16</v>
      </c>
      <c r="B64" s="19" t="s">
        <v>17</v>
      </c>
      <c r="C64" s="33">
        <v>2411.9</v>
      </c>
      <c r="D64" s="33">
        <v>2121.086</v>
      </c>
      <c r="E64" s="37">
        <v>1885.12704</v>
      </c>
      <c r="F64" s="34">
        <f t="shared" si="3"/>
        <v>88.87555902966689</v>
      </c>
      <c r="G64" s="35">
        <f t="shared" si="4"/>
        <v>-235.9589599999997</v>
      </c>
      <c r="H64" s="36"/>
      <c r="I64" s="36"/>
      <c r="J64" s="36"/>
      <c r="K64" s="35"/>
      <c r="L64" s="35">
        <f t="shared" si="1"/>
        <v>0</v>
      </c>
    </row>
    <row r="65" spans="1:12" ht="12.75">
      <c r="A65" s="18" t="s">
        <v>18</v>
      </c>
      <c r="B65" s="19" t="s">
        <v>19</v>
      </c>
      <c r="C65" s="33">
        <v>1433.831</v>
      </c>
      <c r="D65" s="33">
        <v>874.582</v>
      </c>
      <c r="E65" s="37">
        <v>513.51861</v>
      </c>
      <c r="F65" s="34">
        <f t="shared" si="3"/>
        <v>58.71589056257732</v>
      </c>
      <c r="G65" s="35">
        <f t="shared" si="4"/>
        <v>-361.06339</v>
      </c>
      <c r="H65" s="36"/>
      <c r="I65" s="36"/>
      <c r="J65" s="36"/>
      <c r="K65" s="35"/>
      <c r="L65" s="35">
        <f t="shared" si="1"/>
        <v>0</v>
      </c>
    </row>
    <row r="66" spans="1:12" ht="12.75">
      <c r="A66" s="18" t="s">
        <v>20</v>
      </c>
      <c r="B66" s="19" t="s">
        <v>21</v>
      </c>
      <c r="C66" s="33">
        <v>449.69</v>
      </c>
      <c r="D66" s="33">
        <v>345.018</v>
      </c>
      <c r="E66" s="37">
        <v>221.06146</v>
      </c>
      <c r="F66" s="34">
        <f t="shared" si="3"/>
        <v>64.07244259719783</v>
      </c>
      <c r="G66" s="35">
        <f t="shared" si="4"/>
        <v>-123.95653999999996</v>
      </c>
      <c r="H66" s="33">
        <v>16.24</v>
      </c>
      <c r="I66" s="36"/>
      <c r="J66" s="37">
        <v>5.33253</v>
      </c>
      <c r="K66" s="35"/>
      <c r="L66" s="35">
        <f t="shared" si="1"/>
        <v>5.33253</v>
      </c>
    </row>
    <row r="67" spans="1:12" ht="12.75">
      <c r="A67" s="18" t="s">
        <v>22</v>
      </c>
      <c r="B67" s="19" t="s">
        <v>23</v>
      </c>
      <c r="C67" s="33">
        <v>720.4</v>
      </c>
      <c r="D67" s="33">
        <v>534.53</v>
      </c>
      <c r="E67" s="37">
        <v>457.40382</v>
      </c>
      <c r="F67" s="34">
        <f t="shared" si="3"/>
        <v>85.5712158344714</v>
      </c>
      <c r="G67" s="35">
        <f t="shared" si="4"/>
        <v>-77.12617999999998</v>
      </c>
      <c r="H67" s="33">
        <v>82</v>
      </c>
      <c r="I67" s="36"/>
      <c r="J67" s="37">
        <v>45.42267</v>
      </c>
      <c r="K67" s="35"/>
      <c r="L67" s="35">
        <f t="shared" si="1"/>
        <v>45.42267</v>
      </c>
    </row>
    <row r="68" spans="1:12" ht="12.75">
      <c r="A68" s="18" t="s">
        <v>48</v>
      </c>
      <c r="B68" s="19" t="s">
        <v>49</v>
      </c>
      <c r="C68" s="33">
        <v>2459.7</v>
      </c>
      <c r="D68" s="33">
        <v>1538.182</v>
      </c>
      <c r="E68" s="37">
        <v>1156.64799</v>
      </c>
      <c r="F68" s="34">
        <f t="shared" si="3"/>
        <v>75.19578242366637</v>
      </c>
      <c r="G68" s="35">
        <f t="shared" si="4"/>
        <v>-381.5340100000001</v>
      </c>
      <c r="H68" s="33">
        <v>41.35</v>
      </c>
      <c r="I68" s="36"/>
      <c r="J68" s="37">
        <v>55.07082</v>
      </c>
      <c r="K68" s="35"/>
      <c r="L68" s="35">
        <f t="shared" si="1"/>
        <v>55.07082</v>
      </c>
    </row>
    <row r="69" spans="1:12" ht="22.5">
      <c r="A69" s="18" t="s">
        <v>24</v>
      </c>
      <c r="B69" s="19" t="s">
        <v>25</v>
      </c>
      <c r="C69" s="33">
        <v>45.18</v>
      </c>
      <c r="D69" s="33">
        <v>45.18</v>
      </c>
      <c r="E69" s="33">
        <v>40.761</v>
      </c>
      <c r="F69" s="34">
        <f t="shared" si="3"/>
        <v>90.2191235059761</v>
      </c>
      <c r="G69" s="35">
        <f t="shared" si="4"/>
        <v>-4.418999999999997</v>
      </c>
      <c r="H69" s="36"/>
      <c r="I69" s="36"/>
      <c r="J69" s="36"/>
      <c r="K69" s="35"/>
      <c r="L69" s="35">
        <f t="shared" si="1"/>
        <v>0</v>
      </c>
    </row>
    <row r="70" spans="1:12" ht="22.5">
      <c r="A70" s="18" t="s">
        <v>36</v>
      </c>
      <c r="B70" s="19" t="s">
        <v>37</v>
      </c>
      <c r="C70" s="33">
        <v>16552.738</v>
      </c>
      <c r="D70" s="33">
        <v>12336.279</v>
      </c>
      <c r="E70" s="37">
        <v>10675.29216</v>
      </c>
      <c r="F70" s="34">
        <f t="shared" si="3"/>
        <v>86.53575490632143</v>
      </c>
      <c r="G70" s="35">
        <f t="shared" si="4"/>
        <v>-1660.9868399999996</v>
      </c>
      <c r="H70" s="36"/>
      <c r="I70" s="36"/>
      <c r="J70" s="36"/>
      <c r="K70" s="35"/>
      <c r="L70" s="35">
        <f t="shared" si="1"/>
        <v>0</v>
      </c>
    </row>
    <row r="71" spans="1:12" ht="12.75">
      <c r="A71" s="18" t="s">
        <v>54</v>
      </c>
      <c r="B71" s="19" t="s">
        <v>55</v>
      </c>
      <c r="C71" s="33">
        <v>4139.445</v>
      </c>
      <c r="D71" s="33">
        <v>2038.995</v>
      </c>
      <c r="E71" s="33">
        <v>2021</v>
      </c>
      <c r="F71" s="34">
        <f t="shared" si="3"/>
        <v>99.11745737483417</v>
      </c>
      <c r="G71" s="35">
        <f t="shared" si="4"/>
        <v>-17.99499999999989</v>
      </c>
      <c r="H71" s="36"/>
      <c r="I71" s="36"/>
      <c r="J71" s="36"/>
      <c r="K71" s="35"/>
      <c r="L71" s="35">
        <f t="shared" si="1"/>
        <v>0</v>
      </c>
    </row>
    <row r="72" spans="1:12" ht="12.75">
      <c r="A72" s="18" t="s">
        <v>26</v>
      </c>
      <c r="B72" s="19" t="s">
        <v>27</v>
      </c>
      <c r="C72" s="33">
        <v>2.209</v>
      </c>
      <c r="D72" s="33">
        <v>1.759</v>
      </c>
      <c r="E72" s="37">
        <v>0.21574</v>
      </c>
      <c r="F72" s="34">
        <f t="shared" si="3"/>
        <v>12.264923251847641</v>
      </c>
      <c r="G72" s="35">
        <f t="shared" si="4"/>
        <v>-1.5432599999999999</v>
      </c>
      <c r="H72" s="33">
        <v>30</v>
      </c>
      <c r="I72" s="36"/>
      <c r="J72" s="37">
        <v>13.86984</v>
      </c>
      <c r="K72" s="35"/>
      <c r="L72" s="35">
        <f aca="true" t="shared" si="5" ref="L72:L135">J72-I72</f>
        <v>13.86984</v>
      </c>
    </row>
    <row r="73" spans="1:12" ht="22.5">
      <c r="A73" s="18" t="s">
        <v>28</v>
      </c>
      <c r="B73" s="19" t="s">
        <v>29</v>
      </c>
      <c r="C73" s="36"/>
      <c r="D73" s="36"/>
      <c r="E73" s="36"/>
      <c r="F73" s="34"/>
      <c r="G73" s="35"/>
      <c r="H73" s="33">
        <v>740.069</v>
      </c>
      <c r="I73" s="33">
        <v>740.069</v>
      </c>
      <c r="J73" s="37">
        <v>438.72196</v>
      </c>
      <c r="K73" s="35">
        <f>J73/I73%</f>
        <v>59.281223777782884</v>
      </c>
      <c r="L73" s="35">
        <f t="shared" si="5"/>
        <v>-301.34703999999994</v>
      </c>
    </row>
    <row r="74" spans="1:12" ht="12.75">
      <c r="A74" s="18" t="s">
        <v>30</v>
      </c>
      <c r="B74" s="19" t="s">
        <v>31</v>
      </c>
      <c r="C74" s="36"/>
      <c r="D74" s="36"/>
      <c r="E74" s="36"/>
      <c r="F74" s="31"/>
      <c r="G74" s="30"/>
      <c r="H74" s="33">
        <v>5917.198</v>
      </c>
      <c r="I74" s="33">
        <v>5844.198</v>
      </c>
      <c r="J74" s="37">
        <v>493.72736</v>
      </c>
      <c r="K74" s="35">
        <f>J74/I74%</f>
        <v>8.448162776141396</v>
      </c>
      <c r="L74" s="35">
        <f t="shared" si="5"/>
        <v>-5350.4706400000005</v>
      </c>
    </row>
    <row r="75" spans="1:12" s="13" customFormat="1" ht="14.25">
      <c r="A75" s="16" t="s">
        <v>62</v>
      </c>
      <c r="B75" s="17" t="s">
        <v>63</v>
      </c>
      <c r="C75" s="30">
        <f>SUM(C76:C97)</f>
        <v>1238941.7970000007</v>
      </c>
      <c r="D75" s="30">
        <f>SUM(D76:D97)</f>
        <v>919237.339</v>
      </c>
      <c r="E75" s="30">
        <f>SUM(E76:E97)</f>
        <v>787493.85897</v>
      </c>
      <c r="F75" s="31">
        <f t="shared" si="3"/>
        <v>85.66817573214354</v>
      </c>
      <c r="G75" s="30">
        <f t="shared" si="4"/>
        <v>-131743.4800300001</v>
      </c>
      <c r="H75" s="30">
        <f>SUM(H76:H97)</f>
        <v>135861.376</v>
      </c>
      <c r="I75" s="30">
        <f>SUM(I76:I97)</f>
        <v>100723.429</v>
      </c>
      <c r="J75" s="30">
        <f>SUM(J76:J97)</f>
        <v>103516.08222000003</v>
      </c>
      <c r="K75" s="32">
        <f>J75/I75%</f>
        <v>102.77259546038691</v>
      </c>
      <c r="L75" s="32">
        <f t="shared" si="5"/>
        <v>2792.653220000022</v>
      </c>
    </row>
    <row r="76" spans="1:12" ht="12.75">
      <c r="A76" s="18" t="s">
        <v>8</v>
      </c>
      <c r="B76" s="19" t="s">
        <v>9</v>
      </c>
      <c r="C76" s="33">
        <v>628969.024</v>
      </c>
      <c r="D76" s="33">
        <v>462492.716</v>
      </c>
      <c r="E76" s="37">
        <v>452674.39194</v>
      </c>
      <c r="F76" s="34">
        <f t="shared" si="3"/>
        <v>97.87708568798303</v>
      </c>
      <c r="G76" s="34">
        <f t="shared" si="4"/>
        <v>-9818.324060000014</v>
      </c>
      <c r="H76" s="33">
        <v>12097.223</v>
      </c>
      <c r="I76" s="36"/>
      <c r="J76" s="37">
        <v>7669.89965</v>
      </c>
      <c r="K76" s="35"/>
      <c r="L76" s="35">
        <f t="shared" si="5"/>
        <v>7669.89965</v>
      </c>
    </row>
    <row r="77" spans="1:12" ht="12.75">
      <c r="A77" s="18" t="s">
        <v>10</v>
      </c>
      <c r="B77" s="19" t="s">
        <v>11</v>
      </c>
      <c r="C77" s="33">
        <v>138185.785</v>
      </c>
      <c r="D77" s="33">
        <v>102130.527</v>
      </c>
      <c r="E77" s="37">
        <v>99013.67282</v>
      </c>
      <c r="F77" s="34">
        <f t="shared" si="3"/>
        <v>96.94816596804598</v>
      </c>
      <c r="G77" s="34">
        <f t="shared" si="4"/>
        <v>-3116.854179999995</v>
      </c>
      <c r="H77" s="33">
        <v>2636.433</v>
      </c>
      <c r="I77" s="36"/>
      <c r="J77" s="37">
        <v>1653.60711</v>
      </c>
      <c r="K77" s="35"/>
      <c r="L77" s="35">
        <f t="shared" si="5"/>
        <v>1653.60711</v>
      </c>
    </row>
    <row r="78" spans="1:12" ht="12.75">
      <c r="A78" s="18" t="s">
        <v>12</v>
      </c>
      <c r="B78" s="19" t="s">
        <v>13</v>
      </c>
      <c r="C78" s="33">
        <v>42252.32</v>
      </c>
      <c r="D78" s="33">
        <v>32185.079</v>
      </c>
      <c r="E78" s="37">
        <v>29954.96545</v>
      </c>
      <c r="F78" s="34">
        <f t="shared" si="3"/>
        <v>93.07097071285735</v>
      </c>
      <c r="G78" s="34">
        <f t="shared" si="4"/>
        <v>-2230.113550000002</v>
      </c>
      <c r="H78" s="33">
        <v>27873.764</v>
      </c>
      <c r="I78" s="37">
        <v>22783.443</v>
      </c>
      <c r="J78" s="37">
        <v>7588.60669</v>
      </c>
      <c r="K78" s="35">
        <f>J78/I78%</f>
        <v>33.30755009240701</v>
      </c>
      <c r="L78" s="35">
        <f t="shared" si="5"/>
        <v>-15194.836309999999</v>
      </c>
    </row>
    <row r="79" spans="1:12" ht="12.75">
      <c r="A79" s="18" t="s">
        <v>44</v>
      </c>
      <c r="B79" s="19" t="s">
        <v>45</v>
      </c>
      <c r="C79" s="33">
        <v>236056.648</v>
      </c>
      <c r="D79" s="33">
        <v>181122.589</v>
      </c>
      <c r="E79" s="37">
        <v>105452.46591</v>
      </c>
      <c r="F79" s="34">
        <f t="shared" si="3"/>
        <v>58.22159814091438</v>
      </c>
      <c r="G79" s="34">
        <f t="shared" si="4"/>
        <v>-75670.12309000001</v>
      </c>
      <c r="H79" s="33">
        <v>1608.822</v>
      </c>
      <c r="I79" s="36"/>
      <c r="J79" s="37">
        <v>45493.82351</v>
      </c>
      <c r="K79" s="35"/>
      <c r="L79" s="35">
        <f t="shared" si="5"/>
        <v>45493.82351</v>
      </c>
    </row>
    <row r="80" spans="1:12" ht="12.75">
      <c r="A80" s="18" t="s">
        <v>46</v>
      </c>
      <c r="B80" s="19" t="s">
        <v>47</v>
      </c>
      <c r="C80" s="33">
        <v>35991.837</v>
      </c>
      <c r="D80" s="33">
        <v>26303.136</v>
      </c>
      <c r="E80" s="37">
        <v>23533.67645</v>
      </c>
      <c r="F80" s="34">
        <f t="shared" si="3"/>
        <v>89.4709910255568</v>
      </c>
      <c r="G80" s="34">
        <f t="shared" si="4"/>
        <v>-2769.4595499999996</v>
      </c>
      <c r="H80" s="33">
        <v>68.369</v>
      </c>
      <c r="I80" s="36"/>
      <c r="J80" s="37">
        <v>2518.85303</v>
      </c>
      <c r="K80" s="35"/>
      <c r="L80" s="35">
        <f t="shared" si="5"/>
        <v>2518.85303</v>
      </c>
    </row>
    <row r="81" spans="1:12" ht="12.75">
      <c r="A81" s="18" t="s">
        <v>14</v>
      </c>
      <c r="B81" s="19" t="s">
        <v>15</v>
      </c>
      <c r="C81" s="33">
        <v>22077.762</v>
      </c>
      <c r="D81" s="33">
        <v>18802.111</v>
      </c>
      <c r="E81" s="37">
        <v>8969.54985</v>
      </c>
      <c r="F81" s="34">
        <f t="shared" si="3"/>
        <v>47.705014878382535</v>
      </c>
      <c r="G81" s="34">
        <f t="shared" si="4"/>
        <v>-9832.561150000001</v>
      </c>
      <c r="H81" s="33">
        <v>10979.601</v>
      </c>
      <c r="I81" s="33">
        <v>6466.405</v>
      </c>
      <c r="J81" s="37">
        <v>5943.47193</v>
      </c>
      <c r="K81" s="35">
        <f>J81/I81%</f>
        <v>91.9130789055124</v>
      </c>
      <c r="L81" s="35">
        <f t="shared" si="5"/>
        <v>-522.93307</v>
      </c>
    </row>
    <row r="82" spans="1:12" ht="12.75">
      <c r="A82" s="18" t="s">
        <v>16</v>
      </c>
      <c r="B82" s="19" t="s">
        <v>17</v>
      </c>
      <c r="C82" s="33">
        <v>552.334</v>
      </c>
      <c r="D82" s="33">
        <v>417.485</v>
      </c>
      <c r="E82" s="37">
        <v>254.81008</v>
      </c>
      <c r="F82" s="34">
        <f t="shared" si="3"/>
        <v>61.03454734900655</v>
      </c>
      <c r="G82" s="34">
        <f t="shared" si="4"/>
        <v>-162.67492000000001</v>
      </c>
      <c r="H82" s="33">
        <v>161.454</v>
      </c>
      <c r="I82" s="36"/>
      <c r="J82" s="37">
        <v>107.48918</v>
      </c>
      <c r="K82" s="35"/>
      <c r="L82" s="35">
        <f t="shared" si="5"/>
        <v>107.48918</v>
      </c>
    </row>
    <row r="83" spans="1:12" ht="12.75">
      <c r="A83" s="18" t="s">
        <v>18</v>
      </c>
      <c r="B83" s="19" t="s">
        <v>19</v>
      </c>
      <c r="C83" s="33">
        <v>45454.006</v>
      </c>
      <c r="D83" s="33">
        <v>30196.277</v>
      </c>
      <c r="E83" s="37">
        <v>20275.76856</v>
      </c>
      <c r="F83" s="34">
        <f t="shared" si="3"/>
        <v>67.14658419645575</v>
      </c>
      <c r="G83" s="34">
        <f t="shared" si="4"/>
        <v>-9920.508439999998</v>
      </c>
      <c r="H83" s="33">
        <v>2631.786</v>
      </c>
      <c r="I83" s="36"/>
      <c r="J83" s="37">
        <v>390.82074</v>
      </c>
      <c r="K83" s="35"/>
      <c r="L83" s="35">
        <f t="shared" si="5"/>
        <v>390.82074</v>
      </c>
    </row>
    <row r="84" spans="1:12" ht="12.75">
      <c r="A84" s="18" t="s">
        <v>20</v>
      </c>
      <c r="B84" s="19" t="s">
        <v>21</v>
      </c>
      <c r="C84" s="33">
        <v>13193.61</v>
      </c>
      <c r="D84" s="33">
        <v>9439.713</v>
      </c>
      <c r="E84" s="37">
        <v>6292.8424</v>
      </c>
      <c r="F84" s="34">
        <f t="shared" si="3"/>
        <v>66.66349284136075</v>
      </c>
      <c r="G84" s="34">
        <f t="shared" si="4"/>
        <v>-3146.8705999999993</v>
      </c>
      <c r="H84" s="33">
        <v>758.255</v>
      </c>
      <c r="I84" s="36"/>
      <c r="J84" s="37">
        <v>210.77056</v>
      </c>
      <c r="K84" s="35"/>
      <c r="L84" s="35">
        <f t="shared" si="5"/>
        <v>210.77056</v>
      </c>
    </row>
    <row r="85" spans="1:12" ht="12.75">
      <c r="A85" s="18" t="s">
        <v>22</v>
      </c>
      <c r="B85" s="19" t="s">
        <v>23</v>
      </c>
      <c r="C85" s="33">
        <v>31109.864</v>
      </c>
      <c r="D85" s="33">
        <v>22392.329</v>
      </c>
      <c r="E85" s="37">
        <v>18385.49595</v>
      </c>
      <c r="F85" s="34">
        <f t="shared" si="3"/>
        <v>82.10622463612427</v>
      </c>
      <c r="G85" s="34">
        <f t="shared" si="4"/>
        <v>-4006.833050000001</v>
      </c>
      <c r="H85" s="33">
        <v>1716.647</v>
      </c>
      <c r="I85" s="36"/>
      <c r="J85" s="37">
        <v>279.16072</v>
      </c>
      <c r="K85" s="35"/>
      <c r="L85" s="35">
        <f t="shared" si="5"/>
        <v>279.16072</v>
      </c>
    </row>
    <row r="86" spans="1:12" ht="12.75">
      <c r="A86" s="18" t="s">
        <v>48</v>
      </c>
      <c r="B86" s="19" t="s">
        <v>49</v>
      </c>
      <c r="C86" s="33">
        <v>10679.049</v>
      </c>
      <c r="D86" s="33">
        <v>7238.96</v>
      </c>
      <c r="E86" s="37">
        <v>4702.20556</v>
      </c>
      <c r="F86" s="34">
        <f t="shared" si="3"/>
        <v>64.95692143622841</v>
      </c>
      <c r="G86" s="34">
        <f t="shared" si="4"/>
        <v>-2536.7544399999997</v>
      </c>
      <c r="H86" s="33">
        <v>64.785</v>
      </c>
      <c r="I86" s="36"/>
      <c r="J86" s="37">
        <v>24.76329</v>
      </c>
      <c r="K86" s="35"/>
      <c r="L86" s="35">
        <f t="shared" si="5"/>
        <v>24.76329</v>
      </c>
    </row>
    <row r="87" spans="1:12" ht="12.75">
      <c r="A87" s="18" t="s">
        <v>50</v>
      </c>
      <c r="B87" s="19" t="s">
        <v>51</v>
      </c>
      <c r="C87" s="33">
        <v>7974.674</v>
      </c>
      <c r="D87" s="33">
        <v>5848.437</v>
      </c>
      <c r="E87" s="37">
        <v>318.13775</v>
      </c>
      <c r="F87" s="34">
        <f aca="true" t="shared" si="6" ref="F87:F115">E87*100/D87</f>
        <v>5.439705514481903</v>
      </c>
      <c r="G87" s="34">
        <f aca="true" t="shared" si="7" ref="G87:G115">E87-D87</f>
        <v>-5530.29925</v>
      </c>
      <c r="H87" s="33">
        <v>2</v>
      </c>
      <c r="I87" s="36"/>
      <c r="J87" s="37">
        <v>0.1547</v>
      </c>
      <c r="K87" s="35"/>
      <c r="L87" s="35">
        <f t="shared" si="5"/>
        <v>0.1547</v>
      </c>
    </row>
    <row r="88" spans="1:12" ht="22.5">
      <c r="A88" s="18" t="s">
        <v>24</v>
      </c>
      <c r="B88" s="19" t="s">
        <v>25</v>
      </c>
      <c r="C88" s="33">
        <v>174.823</v>
      </c>
      <c r="D88" s="33">
        <v>147.022</v>
      </c>
      <c r="E88" s="37">
        <v>84.96658</v>
      </c>
      <c r="F88" s="34">
        <f t="shared" si="6"/>
        <v>57.791745453061445</v>
      </c>
      <c r="G88" s="34">
        <f t="shared" si="7"/>
        <v>-62.05542</v>
      </c>
      <c r="H88" s="33">
        <v>59.249</v>
      </c>
      <c r="I88" s="36"/>
      <c r="J88" s="37">
        <v>53.42968</v>
      </c>
      <c r="K88" s="35"/>
      <c r="L88" s="35">
        <f t="shared" si="5"/>
        <v>53.42968</v>
      </c>
    </row>
    <row r="89" spans="1:12" ht="22.5">
      <c r="A89" s="18" t="s">
        <v>36</v>
      </c>
      <c r="B89" s="19" t="s">
        <v>37</v>
      </c>
      <c r="C89" s="33">
        <v>40.6</v>
      </c>
      <c r="D89" s="33">
        <v>40.6</v>
      </c>
      <c r="E89" s="36"/>
      <c r="F89" s="34">
        <f t="shared" si="6"/>
        <v>0</v>
      </c>
      <c r="G89" s="34">
        <f t="shared" si="7"/>
        <v>-40.6</v>
      </c>
      <c r="H89" s="36"/>
      <c r="I89" s="36"/>
      <c r="J89" s="36"/>
      <c r="K89" s="35"/>
      <c r="L89" s="35">
        <f t="shared" si="5"/>
        <v>0</v>
      </c>
    </row>
    <row r="90" spans="1:12" ht="12.75">
      <c r="A90" s="18" t="s">
        <v>64</v>
      </c>
      <c r="B90" s="19" t="s">
        <v>65</v>
      </c>
      <c r="C90" s="33">
        <v>10833.058</v>
      </c>
      <c r="D90" s="33">
        <v>9184.88</v>
      </c>
      <c r="E90" s="37">
        <v>8358.53956</v>
      </c>
      <c r="F90" s="34">
        <f t="shared" si="6"/>
        <v>91.00325273710706</v>
      </c>
      <c r="G90" s="34">
        <f t="shared" si="7"/>
        <v>-826.34044</v>
      </c>
      <c r="H90" s="36"/>
      <c r="I90" s="36"/>
      <c r="J90" s="37">
        <v>2.08661</v>
      </c>
      <c r="K90" s="35"/>
      <c r="L90" s="35">
        <f t="shared" si="5"/>
        <v>2.08661</v>
      </c>
    </row>
    <row r="91" spans="1:12" ht="12.75">
      <c r="A91" s="18" t="s">
        <v>52</v>
      </c>
      <c r="B91" s="19" t="s">
        <v>53</v>
      </c>
      <c r="C91" s="33">
        <v>13731.118</v>
      </c>
      <c r="D91" s="33">
        <v>9927.118</v>
      </c>
      <c r="E91" s="37">
        <v>8541.8361</v>
      </c>
      <c r="F91" s="34">
        <f t="shared" si="6"/>
        <v>86.04547765021027</v>
      </c>
      <c r="G91" s="34">
        <f t="shared" si="7"/>
        <v>-1385.2819</v>
      </c>
      <c r="H91" s="36"/>
      <c r="I91" s="36"/>
      <c r="J91" s="36"/>
      <c r="K91" s="35"/>
      <c r="L91" s="35">
        <f t="shared" si="5"/>
        <v>0</v>
      </c>
    </row>
    <row r="92" spans="1:12" ht="12.75">
      <c r="A92" s="18" t="s">
        <v>54</v>
      </c>
      <c r="B92" s="19" t="s">
        <v>55</v>
      </c>
      <c r="C92" s="33">
        <v>1373.207</v>
      </c>
      <c r="D92" s="33">
        <v>1129.517</v>
      </c>
      <c r="E92" s="37">
        <v>509.24383</v>
      </c>
      <c r="F92" s="34">
        <f t="shared" si="6"/>
        <v>45.08509655011832</v>
      </c>
      <c r="G92" s="34">
        <f t="shared" si="7"/>
        <v>-620.27317</v>
      </c>
      <c r="H92" s="33">
        <v>14.854</v>
      </c>
      <c r="I92" s="36"/>
      <c r="J92" s="37">
        <v>53.01751</v>
      </c>
      <c r="K92" s="35"/>
      <c r="L92" s="35">
        <f t="shared" si="5"/>
        <v>53.01751</v>
      </c>
    </row>
    <row r="93" spans="1:12" ht="12.75">
      <c r="A93" s="18" t="s">
        <v>26</v>
      </c>
      <c r="B93" s="19" t="s">
        <v>27</v>
      </c>
      <c r="C93" s="33">
        <v>292.078</v>
      </c>
      <c r="D93" s="33">
        <v>238.843</v>
      </c>
      <c r="E93" s="37">
        <v>171.29018</v>
      </c>
      <c r="F93" s="34">
        <f t="shared" si="6"/>
        <v>71.71664231315133</v>
      </c>
      <c r="G93" s="34">
        <f t="shared" si="7"/>
        <v>-67.55282</v>
      </c>
      <c r="H93" s="33">
        <v>1815.713</v>
      </c>
      <c r="I93" s="36"/>
      <c r="J93" s="37">
        <v>1643.97483</v>
      </c>
      <c r="K93" s="35"/>
      <c r="L93" s="35">
        <f t="shared" si="5"/>
        <v>1643.97483</v>
      </c>
    </row>
    <row r="94" spans="1:12" ht="22.5">
      <c r="A94" s="18" t="s">
        <v>28</v>
      </c>
      <c r="B94" s="19" t="s">
        <v>29</v>
      </c>
      <c r="C94" s="36"/>
      <c r="D94" s="36"/>
      <c r="E94" s="36"/>
      <c r="F94" s="34"/>
      <c r="G94" s="34"/>
      <c r="H94" s="33">
        <v>46592.67</v>
      </c>
      <c r="I94" s="33">
        <v>45689.777</v>
      </c>
      <c r="J94" s="37">
        <v>23216.49798</v>
      </c>
      <c r="K94" s="35">
        <f>J94/I94%</f>
        <v>50.813331787546254</v>
      </c>
      <c r="L94" s="35">
        <f t="shared" si="5"/>
        <v>-22473.27902</v>
      </c>
    </row>
    <row r="95" spans="1:12" ht="12.75">
      <c r="A95" s="18" t="s">
        <v>56</v>
      </c>
      <c r="B95" s="19" t="s">
        <v>57</v>
      </c>
      <c r="C95" s="36"/>
      <c r="D95" s="36"/>
      <c r="E95" s="36"/>
      <c r="F95" s="34"/>
      <c r="G95" s="34"/>
      <c r="H95" s="33">
        <v>7957.08</v>
      </c>
      <c r="I95" s="33">
        <v>7957.08</v>
      </c>
      <c r="J95" s="37">
        <v>16.24188</v>
      </c>
      <c r="K95" s="35">
        <f>J95/I95%</f>
        <v>0.20411859626898307</v>
      </c>
      <c r="L95" s="35">
        <f t="shared" si="5"/>
        <v>-7940.83812</v>
      </c>
    </row>
    <row r="96" spans="1:12" ht="12.75">
      <c r="A96" s="18" t="s">
        <v>58</v>
      </c>
      <c r="B96" s="19" t="s">
        <v>59</v>
      </c>
      <c r="C96" s="36"/>
      <c r="D96" s="36"/>
      <c r="E96" s="36"/>
      <c r="F96" s="34"/>
      <c r="G96" s="34"/>
      <c r="H96" s="33">
        <v>10</v>
      </c>
      <c r="I96" s="36"/>
      <c r="J96" s="36"/>
      <c r="K96" s="35"/>
      <c r="L96" s="35">
        <f t="shared" si="5"/>
        <v>0</v>
      </c>
    </row>
    <row r="97" spans="1:12" ht="12.75">
      <c r="A97" s="18" t="s">
        <v>30</v>
      </c>
      <c r="B97" s="19" t="s">
        <v>31</v>
      </c>
      <c r="C97" s="36"/>
      <c r="D97" s="36"/>
      <c r="E97" s="36"/>
      <c r="F97" s="34"/>
      <c r="G97" s="34"/>
      <c r="H97" s="33">
        <v>18812.671</v>
      </c>
      <c r="I97" s="33">
        <v>17826.724</v>
      </c>
      <c r="J97" s="37">
        <v>6649.41262</v>
      </c>
      <c r="K97" s="35">
        <f>J97/I97%</f>
        <v>37.30025000667538</v>
      </c>
      <c r="L97" s="35">
        <f t="shared" si="5"/>
        <v>-11177.31138</v>
      </c>
    </row>
    <row r="98" spans="1:12" s="13" customFormat="1" ht="28.5">
      <c r="A98" s="16" t="s">
        <v>66</v>
      </c>
      <c r="B98" s="17" t="s">
        <v>67</v>
      </c>
      <c r="C98" s="30">
        <f>SUM(C99:C121)</f>
        <v>194969.31600000002</v>
      </c>
      <c r="D98" s="30">
        <f>SUM(D99:D121)</f>
        <v>151379.97400000002</v>
      </c>
      <c r="E98" s="30">
        <f>SUM(E99:E121)</f>
        <v>131621.64736</v>
      </c>
      <c r="F98" s="31">
        <f t="shared" si="6"/>
        <v>86.94785966867717</v>
      </c>
      <c r="G98" s="30">
        <f t="shared" si="7"/>
        <v>-19758.326640000014</v>
      </c>
      <c r="H98" s="30">
        <f>SUM(H99:H121)</f>
        <v>44285.638999999996</v>
      </c>
      <c r="I98" s="30">
        <f>SUM(I99:I121)</f>
        <v>10888.239000000001</v>
      </c>
      <c r="J98" s="30">
        <f>SUM(J99:J121)</f>
        <v>34434.765790000005</v>
      </c>
      <c r="K98" s="32">
        <f>J98/I98%</f>
        <v>316.2565203610979</v>
      </c>
      <c r="L98" s="32">
        <f t="shared" si="5"/>
        <v>23546.526790000004</v>
      </c>
    </row>
    <row r="99" spans="1:12" ht="12.75">
      <c r="A99" s="18" t="s">
        <v>8</v>
      </c>
      <c r="B99" s="19" t="s">
        <v>9</v>
      </c>
      <c r="C99" s="33">
        <v>63058.142</v>
      </c>
      <c r="D99" s="33">
        <v>46998.502</v>
      </c>
      <c r="E99" s="37">
        <v>46858.1636</v>
      </c>
      <c r="F99" s="34">
        <f t="shared" si="6"/>
        <v>99.70139814243441</v>
      </c>
      <c r="G99" s="35">
        <f t="shared" si="7"/>
        <v>-140.33840000000055</v>
      </c>
      <c r="H99" s="33">
        <v>273.4</v>
      </c>
      <c r="I99" s="36"/>
      <c r="J99" s="37">
        <v>45.64535</v>
      </c>
      <c r="K99" s="35"/>
      <c r="L99" s="35">
        <f t="shared" si="5"/>
        <v>45.64535</v>
      </c>
    </row>
    <row r="100" spans="1:12" ht="12.75">
      <c r="A100" s="18" t="s">
        <v>10</v>
      </c>
      <c r="B100" s="19" t="s">
        <v>11</v>
      </c>
      <c r="C100" s="33">
        <v>13829.124</v>
      </c>
      <c r="D100" s="33">
        <v>10646.283</v>
      </c>
      <c r="E100" s="37">
        <v>10220.40318</v>
      </c>
      <c r="F100" s="34">
        <f t="shared" si="6"/>
        <v>95.99973230093545</v>
      </c>
      <c r="G100" s="35">
        <f t="shared" si="7"/>
        <v>-425.8798200000001</v>
      </c>
      <c r="H100" s="33">
        <v>60.148</v>
      </c>
      <c r="I100" s="36"/>
      <c r="J100" s="37">
        <v>9.55541</v>
      </c>
      <c r="K100" s="35"/>
      <c r="L100" s="35">
        <f t="shared" si="5"/>
        <v>9.55541</v>
      </c>
    </row>
    <row r="101" spans="1:12" ht="12.75">
      <c r="A101" s="18" t="s">
        <v>12</v>
      </c>
      <c r="B101" s="19" t="s">
        <v>13</v>
      </c>
      <c r="C101" s="33">
        <v>5743.012</v>
      </c>
      <c r="D101" s="33">
        <v>4397.44</v>
      </c>
      <c r="E101" s="37">
        <v>3940.62844</v>
      </c>
      <c r="F101" s="34">
        <f t="shared" si="6"/>
        <v>89.61187509096202</v>
      </c>
      <c r="G101" s="35">
        <f t="shared" si="7"/>
        <v>-456.81155999999964</v>
      </c>
      <c r="H101" s="33">
        <v>9660.226</v>
      </c>
      <c r="I101" s="36"/>
      <c r="J101" s="37">
        <v>10864.85707</v>
      </c>
      <c r="K101" s="35"/>
      <c r="L101" s="35">
        <f t="shared" si="5"/>
        <v>10864.85707</v>
      </c>
    </row>
    <row r="102" spans="1:12" ht="12.75">
      <c r="A102" s="18" t="s">
        <v>44</v>
      </c>
      <c r="B102" s="19" t="s">
        <v>45</v>
      </c>
      <c r="C102" s="33">
        <v>4017.924</v>
      </c>
      <c r="D102" s="33">
        <v>3081.774</v>
      </c>
      <c r="E102" s="37">
        <v>2862.33973</v>
      </c>
      <c r="F102" s="34">
        <f t="shared" si="6"/>
        <v>92.87961187290178</v>
      </c>
      <c r="G102" s="35">
        <f t="shared" si="7"/>
        <v>-219.43426999999974</v>
      </c>
      <c r="H102" s="33">
        <v>2495.676</v>
      </c>
      <c r="I102" s="36"/>
      <c r="J102" s="37">
        <v>1528.86939</v>
      </c>
      <c r="K102" s="35"/>
      <c r="L102" s="35">
        <f t="shared" si="5"/>
        <v>1528.86939</v>
      </c>
    </row>
    <row r="103" spans="1:12" ht="12.75">
      <c r="A103" s="18" t="s">
        <v>46</v>
      </c>
      <c r="B103" s="19" t="s">
        <v>47</v>
      </c>
      <c r="C103" s="33">
        <v>27123.796</v>
      </c>
      <c r="D103" s="33">
        <v>20420.136</v>
      </c>
      <c r="E103" s="37">
        <v>18741.94467</v>
      </c>
      <c r="F103" s="34">
        <f t="shared" si="6"/>
        <v>91.78168387321222</v>
      </c>
      <c r="G103" s="35">
        <f t="shared" si="7"/>
        <v>-1678.1913299999978</v>
      </c>
      <c r="H103" s="33">
        <v>13779.3</v>
      </c>
      <c r="I103" s="36"/>
      <c r="J103" s="37">
        <v>8464.02903</v>
      </c>
      <c r="K103" s="35"/>
      <c r="L103" s="35">
        <f t="shared" si="5"/>
        <v>8464.02903</v>
      </c>
    </row>
    <row r="104" spans="1:12" ht="12.75">
      <c r="A104" s="18" t="s">
        <v>14</v>
      </c>
      <c r="B104" s="19" t="s">
        <v>15</v>
      </c>
      <c r="C104" s="33">
        <v>4370.329</v>
      </c>
      <c r="D104" s="33">
        <v>3654.953</v>
      </c>
      <c r="E104" s="33">
        <v>2724.961</v>
      </c>
      <c r="F104" s="34">
        <f t="shared" si="6"/>
        <v>74.55529523909063</v>
      </c>
      <c r="G104" s="35">
        <f t="shared" si="7"/>
        <v>-929.9920000000002</v>
      </c>
      <c r="H104" s="33">
        <v>2275.5</v>
      </c>
      <c r="I104" s="36"/>
      <c r="J104" s="37">
        <v>1932.58348</v>
      </c>
      <c r="K104" s="35"/>
      <c r="L104" s="35">
        <f t="shared" si="5"/>
        <v>1932.58348</v>
      </c>
    </row>
    <row r="105" spans="1:12" ht="12.75">
      <c r="A105" s="18" t="s">
        <v>16</v>
      </c>
      <c r="B105" s="19" t="s">
        <v>17</v>
      </c>
      <c r="C105" s="33">
        <v>94.1</v>
      </c>
      <c r="D105" s="33">
        <v>71.21</v>
      </c>
      <c r="E105" s="37">
        <v>45.51888</v>
      </c>
      <c r="F105" s="34">
        <f t="shared" si="6"/>
        <v>63.92203342227216</v>
      </c>
      <c r="G105" s="35">
        <f t="shared" si="7"/>
        <v>-25.69111999999999</v>
      </c>
      <c r="H105" s="33">
        <v>6.5</v>
      </c>
      <c r="I105" s="36"/>
      <c r="J105" s="37">
        <v>2.78036</v>
      </c>
      <c r="K105" s="35"/>
      <c r="L105" s="35">
        <f t="shared" si="5"/>
        <v>2.78036</v>
      </c>
    </row>
    <row r="106" spans="1:12" ht="12.75">
      <c r="A106" s="18" t="s">
        <v>18</v>
      </c>
      <c r="B106" s="19" t="s">
        <v>19</v>
      </c>
      <c r="C106" s="33">
        <v>12909.375</v>
      </c>
      <c r="D106" s="33">
        <v>8293.44</v>
      </c>
      <c r="E106" s="37">
        <v>6705.19087</v>
      </c>
      <c r="F106" s="34">
        <f t="shared" si="6"/>
        <v>80.84933236389243</v>
      </c>
      <c r="G106" s="35">
        <f t="shared" si="7"/>
        <v>-1588.2491300000002</v>
      </c>
      <c r="H106" s="33">
        <v>5</v>
      </c>
      <c r="I106" s="36"/>
      <c r="J106" s="33">
        <v>4.4</v>
      </c>
      <c r="K106" s="35"/>
      <c r="L106" s="35">
        <f t="shared" si="5"/>
        <v>4.4</v>
      </c>
    </row>
    <row r="107" spans="1:12" ht="12.75">
      <c r="A107" s="18" t="s">
        <v>20</v>
      </c>
      <c r="B107" s="19" t="s">
        <v>21</v>
      </c>
      <c r="C107" s="33">
        <v>1813</v>
      </c>
      <c r="D107" s="33">
        <v>1335.4</v>
      </c>
      <c r="E107" s="37">
        <v>906.61714</v>
      </c>
      <c r="F107" s="34">
        <f t="shared" si="6"/>
        <v>67.8910543657331</v>
      </c>
      <c r="G107" s="35">
        <f t="shared" si="7"/>
        <v>-428.78286000000014</v>
      </c>
      <c r="H107" s="33">
        <v>47</v>
      </c>
      <c r="I107" s="36"/>
      <c r="J107" s="37">
        <v>10.26497</v>
      </c>
      <c r="K107" s="35"/>
      <c r="L107" s="35">
        <f t="shared" si="5"/>
        <v>10.26497</v>
      </c>
    </row>
    <row r="108" spans="1:12" ht="12.75">
      <c r="A108" s="18" t="s">
        <v>22</v>
      </c>
      <c r="B108" s="19" t="s">
        <v>23</v>
      </c>
      <c r="C108" s="33">
        <v>8784.965</v>
      </c>
      <c r="D108" s="33">
        <v>6961.32</v>
      </c>
      <c r="E108" s="37">
        <v>6264.86324</v>
      </c>
      <c r="F108" s="34">
        <f t="shared" si="6"/>
        <v>89.99533479282665</v>
      </c>
      <c r="G108" s="35">
        <f t="shared" si="7"/>
        <v>-696.45676</v>
      </c>
      <c r="H108" s="33">
        <v>251.7</v>
      </c>
      <c r="I108" s="36"/>
      <c r="J108" s="37">
        <v>122.50419</v>
      </c>
      <c r="K108" s="35"/>
      <c r="L108" s="35">
        <f t="shared" si="5"/>
        <v>122.50419</v>
      </c>
    </row>
    <row r="109" spans="1:12" ht="12.75">
      <c r="A109" s="18" t="s">
        <v>48</v>
      </c>
      <c r="B109" s="19" t="s">
        <v>49</v>
      </c>
      <c r="C109" s="33">
        <v>6916.56</v>
      </c>
      <c r="D109" s="33">
        <v>5001.182</v>
      </c>
      <c r="E109" s="37">
        <v>2967.33451</v>
      </c>
      <c r="F109" s="34">
        <f t="shared" si="6"/>
        <v>59.332663958240275</v>
      </c>
      <c r="G109" s="35">
        <f t="shared" si="7"/>
        <v>-2033.8474899999997</v>
      </c>
      <c r="H109" s="33">
        <v>112</v>
      </c>
      <c r="I109" s="36"/>
      <c r="J109" s="33">
        <v>20</v>
      </c>
      <c r="K109" s="35"/>
      <c r="L109" s="35">
        <f t="shared" si="5"/>
        <v>20</v>
      </c>
    </row>
    <row r="110" spans="1:12" ht="12.75">
      <c r="A110" s="18" t="s">
        <v>50</v>
      </c>
      <c r="B110" s="19" t="s">
        <v>51</v>
      </c>
      <c r="C110" s="33">
        <v>192</v>
      </c>
      <c r="D110" s="33">
        <v>50</v>
      </c>
      <c r="E110" s="36"/>
      <c r="F110" s="34">
        <f t="shared" si="6"/>
        <v>0</v>
      </c>
      <c r="G110" s="35">
        <f t="shared" si="7"/>
        <v>-50</v>
      </c>
      <c r="H110" s="36"/>
      <c r="I110" s="36"/>
      <c r="J110" s="36"/>
      <c r="K110" s="35"/>
      <c r="L110" s="35">
        <f t="shared" si="5"/>
        <v>0</v>
      </c>
    </row>
    <row r="111" spans="1:12" ht="22.5">
      <c r="A111" s="18" t="s">
        <v>24</v>
      </c>
      <c r="B111" s="19" t="s">
        <v>25</v>
      </c>
      <c r="C111" s="33">
        <v>149.45</v>
      </c>
      <c r="D111" s="33">
        <v>127.8</v>
      </c>
      <c r="E111" s="37">
        <v>87.53824</v>
      </c>
      <c r="F111" s="34">
        <f t="shared" si="6"/>
        <v>68.49627543035994</v>
      </c>
      <c r="G111" s="35">
        <f t="shared" si="7"/>
        <v>-40.261759999999995</v>
      </c>
      <c r="H111" s="36"/>
      <c r="I111" s="36"/>
      <c r="J111" s="33">
        <v>3</v>
      </c>
      <c r="K111" s="35"/>
      <c r="L111" s="35">
        <f t="shared" si="5"/>
        <v>3</v>
      </c>
    </row>
    <row r="112" spans="1:12" ht="22.5">
      <c r="A112" s="18" t="s">
        <v>36</v>
      </c>
      <c r="B112" s="19" t="s">
        <v>37</v>
      </c>
      <c r="C112" s="33">
        <v>16019.7</v>
      </c>
      <c r="D112" s="33">
        <v>14059.064</v>
      </c>
      <c r="E112" s="37">
        <v>8225.74733</v>
      </c>
      <c r="F112" s="34">
        <f t="shared" si="6"/>
        <v>58.50849907219997</v>
      </c>
      <c r="G112" s="35">
        <f t="shared" si="7"/>
        <v>-5833.31667</v>
      </c>
      <c r="H112" s="36"/>
      <c r="I112" s="36"/>
      <c r="J112" s="36"/>
      <c r="K112" s="35"/>
      <c r="L112" s="35">
        <f t="shared" si="5"/>
        <v>0</v>
      </c>
    </row>
    <row r="113" spans="1:12" ht="12.75">
      <c r="A113" s="18" t="s">
        <v>64</v>
      </c>
      <c r="B113" s="19" t="s">
        <v>65</v>
      </c>
      <c r="C113" s="33">
        <v>2275.46</v>
      </c>
      <c r="D113" s="33">
        <v>1750.72</v>
      </c>
      <c r="E113" s="37">
        <v>1413.84181</v>
      </c>
      <c r="F113" s="34">
        <f t="shared" si="6"/>
        <v>80.75773453207822</v>
      </c>
      <c r="G113" s="35">
        <f t="shared" si="7"/>
        <v>-336.87819000000013</v>
      </c>
      <c r="H113" s="36"/>
      <c r="I113" s="36"/>
      <c r="J113" s="36"/>
      <c r="K113" s="35"/>
      <c r="L113" s="35">
        <f t="shared" si="5"/>
        <v>0</v>
      </c>
    </row>
    <row r="114" spans="1:12" ht="12.75">
      <c r="A114" s="18" t="s">
        <v>54</v>
      </c>
      <c r="B114" s="19" t="s">
        <v>55</v>
      </c>
      <c r="C114" s="33">
        <v>27262.229</v>
      </c>
      <c r="D114" s="33">
        <v>24205.93</v>
      </c>
      <c r="E114" s="37">
        <v>19458.80884</v>
      </c>
      <c r="F114" s="34">
        <f t="shared" si="6"/>
        <v>80.3886024622892</v>
      </c>
      <c r="G114" s="35">
        <f t="shared" si="7"/>
        <v>-4747.121159999999</v>
      </c>
      <c r="H114" s="36"/>
      <c r="I114" s="36"/>
      <c r="J114" s="36"/>
      <c r="K114" s="35"/>
      <c r="L114" s="35">
        <f t="shared" si="5"/>
        <v>0</v>
      </c>
    </row>
    <row r="115" spans="1:12" ht="12.75">
      <c r="A115" s="18" t="s">
        <v>26</v>
      </c>
      <c r="B115" s="19" t="s">
        <v>27</v>
      </c>
      <c r="C115" s="33">
        <v>410.15</v>
      </c>
      <c r="D115" s="33">
        <v>324.82</v>
      </c>
      <c r="E115" s="37">
        <v>197.74588</v>
      </c>
      <c r="F115" s="34">
        <f t="shared" si="6"/>
        <v>60.87860353426513</v>
      </c>
      <c r="G115" s="35">
        <f t="shared" si="7"/>
        <v>-127.07412</v>
      </c>
      <c r="H115" s="33">
        <v>42.05</v>
      </c>
      <c r="I115" s="36"/>
      <c r="J115" s="37">
        <v>30.49324</v>
      </c>
      <c r="K115" s="35"/>
      <c r="L115" s="35">
        <f t="shared" si="5"/>
        <v>30.49324</v>
      </c>
    </row>
    <row r="116" spans="1:12" ht="22.5">
      <c r="A116" s="18" t="s">
        <v>28</v>
      </c>
      <c r="B116" s="19" t="s">
        <v>29</v>
      </c>
      <c r="C116" s="36"/>
      <c r="D116" s="36"/>
      <c r="E116" s="36"/>
      <c r="F116" s="34"/>
      <c r="G116" s="35"/>
      <c r="H116" s="33">
        <v>5093.75</v>
      </c>
      <c r="I116" s="33">
        <v>1164.85</v>
      </c>
      <c r="J116" s="37">
        <v>3139.8217</v>
      </c>
      <c r="K116" s="35">
        <f>J116/I116%</f>
        <v>269.54729793535654</v>
      </c>
      <c r="L116" s="35">
        <f t="shared" si="5"/>
        <v>1974.9717</v>
      </c>
    </row>
    <row r="117" spans="1:12" ht="12.75">
      <c r="A117" s="18" t="s">
        <v>56</v>
      </c>
      <c r="B117" s="19" t="s">
        <v>57</v>
      </c>
      <c r="C117" s="36"/>
      <c r="D117" s="36"/>
      <c r="E117" s="36"/>
      <c r="F117" s="31"/>
      <c r="G117" s="30"/>
      <c r="H117" s="36"/>
      <c r="I117" s="36"/>
      <c r="J117" s="33">
        <v>4.44</v>
      </c>
      <c r="K117" s="35"/>
      <c r="L117" s="35">
        <f t="shared" si="5"/>
        <v>4.44</v>
      </c>
    </row>
    <row r="118" spans="1:12" ht="12.75">
      <c r="A118" s="18" t="s">
        <v>58</v>
      </c>
      <c r="B118" s="19" t="s">
        <v>59</v>
      </c>
      <c r="C118" s="36"/>
      <c r="D118" s="36"/>
      <c r="E118" s="36"/>
      <c r="F118" s="31"/>
      <c r="G118" s="30"/>
      <c r="H118" s="33">
        <v>4141.295</v>
      </c>
      <c r="I118" s="33">
        <v>4141.295</v>
      </c>
      <c r="J118" s="37">
        <v>4903.17917</v>
      </c>
      <c r="K118" s="35">
        <f>J118/I118%</f>
        <v>118.39724458170693</v>
      </c>
      <c r="L118" s="35">
        <f t="shared" si="5"/>
        <v>761.8841700000003</v>
      </c>
    </row>
    <row r="119" spans="1:12" ht="12.75">
      <c r="A119" s="18" t="s">
        <v>30</v>
      </c>
      <c r="B119" s="19" t="s">
        <v>31</v>
      </c>
      <c r="C119" s="36"/>
      <c r="D119" s="36"/>
      <c r="E119" s="36"/>
      <c r="F119" s="31"/>
      <c r="G119" s="30"/>
      <c r="H119" s="33">
        <v>4836.308</v>
      </c>
      <c r="I119" s="33">
        <v>4476.308</v>
      </c>
      <c r="J119" s="37">
        <v>2988.76709</v>
      </c>
      <c r="K119" s="35">
        <f>J119/I119%</f>
        <v>66.7685755761221</v>
      </c>
      <c r="L119" s="35">
        <f t="shared" si="5"/>
        <v>-1487.5409100000002</v>
      </c>
    </row>
    <row r="120" spans="1:12" ht="12.75">
      <c r="A120" s="18" t="s">
        <v>68</v>
      </c>
      <c r="B120" s="19" t="s">
        <v>69</v>
      </c>
      <c r="C120" s="36"/>
      <c r="D120" s="36"/>
      <c r="E120" s="36"/>
      <c r="F120" s="31"/>
      <c r="G120" s="30"/>
      <c r="H120" s="33">
        <v>561.748</v>
      </c>
      <c r="I120" s="33">
        <v>461.748</v>
      </c>
      <c r="J120" s="33">
        <v>81.133</v>
      </c>
      <c r="K120" s="35">
        <f>J120/I120%</f>
        <v>17.570839505531158</v>
      </c>
      <c r="L120" s="35">
        <f t="shared" si="5"/>
        <v>-380.615</v>
      </c>
    </row>
    <row r="121" spans="1:12" ht="12.75">
      <c r="A121" s="18" t="s">
        <v>70</v>
      </c>
      <c r="B121" s="19" t="s">
        <v>71</v>
      </c>
      <c r="C121" s="36"/>
      <c r="D121" s="36"/>
      <c r="E121" s="36"/>
      <c r="F121" s="31"/>
      <c r="G121" s="30"/>
      <c r="H121" s="33">
        <v>644.038</v>
      </c>
      <c r="I121" s="33">
        <v>644.038</v>
      </c>
      <c r="J121" s="37">
        <v>278.44234</v>
      </c>
      <c r="K121" s="35">
        <f>J121/I121%</f>
        <v>43.23383713383372</v>
      </c>
      <c r="L121" s="35">
        <f t="shared" si="5"/>
        <v>-365.59566</v>
      </c>
    </row>
    <row r="122" spans="1:12" s="13" customFormat="1" ht="14.25">
      <c r="A122" s="16" t="s">
        <v>72</v>
      </c>
      <c r="B122" s="17" t="s">
        <v>73</v>
      </c>
      <c r="C122" s="30">
        <f>SUM(C123:C137)</f>
        <v>21991.928999999993</v>
      </c>
      <c r="D122" s="30">
        <f>SUM(D123:D137)</f>
        <v>16323.972000000002</v>
      </c>
      <c r="E122" s="30">
        <f>SUM(E123:E137)</f>
        <v>14980.256230000003</v>
      </c>
      <c r="F122" s="31">
        <f aca="true" t="shared" si="8" ref="F122:F150">E122*100/D122</f>
        <v>91.76845090153304</v>
      </c>
      <c r="G122" s="30">
        <f aca="true" t="shared" si="9" ref="G122:G150">E122-D122</f>
        <v>-1343.7157699999989</v>
      </c>
      <c r="H122" s="30">
        <f>SUM(H123:H137)</f>
        <v>3787.483</v>
      </c>
      <c r="I122" s="30">
        <f>SUM(I123:I137)</f>
        <v>3787.483</v>
      </c>
      <c r="J122" s="30">
        <f>SUM(J123:J137)</f>
        <v>1921.01222</v>
      </c>
      <c r="K122" s="32">
        <f>J122/I122%</f>
        <v>50.720022241683985</v>
      </c>
      <c r="L122" s="32">
        <f t="shared" si="5"/>
        <v>-1866.47078</v>
      </c>
    </row>
    <row r="123" spans="1:12" ht="12.75">
      <c r="A123" s="18" t="s">
        <v>8</v>
      </c>
      <c r="B123" s="19" t="s">
        <v>9</v>
      </c>
      <c r="C123" s="33">
        <v>9121.58</v>
      </c>
      <c r="D123" s="33">
        <v>6742.226</v>
      </c>
      <c r="E123" s="37">
        <v>6639.92983</v>
      </c>
      <c r="F123" s="34">
        <f t="shared" si="8"/>
        <v>98.4827537670793</v>
      </c>
      <c r="G123" s="34">
        <f t="shared" si="9"/>
        <v>-102.29616999999962</v>
      </c>
      <c r="H123" s="36"/>
      <c r="I123" s="36"/>
      <c r="J123" s="36"/>
      <c r="K123" s="35"/>
      <c r="L123" s="35">
        <f t="shared" si="5"/>
        <v>0</v>
      </c>
    </row>
    <row r="124" spans="1:12" ht="12.75">
      <c r="A124" s="18" t="s">
        <v>10</v>
      </c>
      <c r="B124" s="19" t="s">
        <v>11</v>
      </c>
      <c r="C124" s="33">
        <v>2006.747</v>
      </c>
      <c r="D124" s="33">
        <v>1483.29</v>
      </c>
      <c r="E124" s="37">
        <v>1462.96966</v>
      </c>
      <c r="F124" s="34">
        <f t="shared" si="8"/>
        <v>98.63004941717398</v>
      </c>
      <c r="G124" s="34">
        <f t="shared" si="9"/>
        <v>-20.320339999999987</v>
      </c>
      <c r="H124" s="36"/>
      <c r="I124" s="36"/>
      <c r="J124" s="36"/>
      <c r="K124" s="35"/>
      <c r="L124" s="35">
        <f t="shared" si="5"/>
        <v>0</v>
      </c>
    </row>
    <row r="125" spans="1:12" ht="12.75">
      <c r="A125" s="18" t="s">
        <v>12</v>
      </c>
      <c r="B125" s="19" t="s">
        <v>13</v>
      </c>
      <c r="C125" s="33">
        <v>1248.103</v>
      </c>
      <c r="D125" s="33">
        <v>1001.053</v>
      </c>
      <c r="E125" s="37">
        <v>798.6646</v>
      </c>
      <c r="F125" s="34">
        <f t="shared" si="8"/>
        <v>79.78244908111758</v>
      </c>
      <c r="G125" s="34">
        <f t="shared" si="9"/>
        <v>-202.38840000000005</v>
      </c>
      <c r="H125" s="36"/>
      <c r="I125" s="36"/>
      <c r="J125" s="33">
        <v>259.86029</v>
      </c>
      <c r="K125" s="35"/>
      <c r="L125" s="35">
        <f t="shared" si="5"/>
        <v>259.86029</v>
      </c>
    </row>
    <row r="126" spans="1:12" ht="12.75">
      <c r="A126" s="18" t="s">
        <v>44</v>
      </c>
      <c r="B126" s="19" t="s">
        <v>45</v>
      </c>
      <c r="C126" s="33">
        <v>168.226</v>
      </c>
      <c r="D126" s="33">
        <v>123.19</v>
      </c>
      <c r="E126" s="37">
        <v>111.03374</v>
      </c>
      <c r="F126" s="34">
        <f t="shared" si="8"/>
        <v>90.13210487864275</v>
      </c>
      <c r="G126" s="34">
        <f t="shared" si="9"/>
        <v>-12.156260000000003</v>
      </c>
      <c r="H126" s="36"/>
      <c r="I126" s="36"/>
      <c r="J126" s="33">
        <v>1.7</v>
      </c>
      <c r="K126" s="35"/>
      <c r="L126" s="35">
        <f t="shared" si="5"/>
        <v>1.7</v>
      </c>
    </row>
    <row r="127" spans="1:12" ht="12.75">
      <c r="A127" s="18" t="s">
        <v>46</v>
      </c>
      <c r="B127" s="19" t="s">
        <v>47</v>
      </c>
      <c r="C127" s="33">
        <v>4026.54</v>
      </c>
      <c r="D127" s="33">
        <v>2988.316</v>
      </c>
      <c r="E127" s="37">
        <v>2937.99101</v>
      </c>
      <c r="F127" s="34">
        <f t="shared" si="8"/>
        <v>98.31594148677718</v>
      </c>
      <c r="G127" s="34">
        <f t="shared" si="9"/>
        <v>-50.324989999999616</v>
      </c>
      <c r="H127" s="36"/>
      <c r="I127" s="36"/>
      <c r="J127" s="33">
        <v>51.24116</v>
      </c>
      <c r="K127" s="35"/>
      <c r="L127" s="35">
        <f t="shared" si="5"/>
        <v>51.24116</v>
      </c>
    </row>
    <row r="128" spans="1:12" ht="12.75">
      <c r="A128" s="18" t="s">
        <v>14</v>
      </c>
      <c r="B128" s="19" t="s">
        <v>15</v>
      </c>
      <c r="C128" s="33">
        <v>634.779</v>
      </c>
      <c r="D128" s="33">
        <v>528.458</v>
      </c>
      <c r="E128" s="37">
        <v>406.70319</v>
      </c>
      <c r="F128" s="34">
        <f t="shared" si="8"/>
        <v>76.9603620344474</v>
      </c>
      <c r="G128" s="34">
        <f t="shared" si="9"/>
        <v>-121.75480999999996</v>
      </c>
      <c r="H128" s="36"/>
      <c r="I128" s="36"/>
      <c r="J128" s="33">
        <v>40</v>
      </c>
      <c r="K128" s="35"/>
      <c r="L128" s="35">
        <f t="shared" si="5"/>
        <v>40</v>
      </c>
    </row>
    <row r="129" spans="1:12" ht="12.75">
      <c r="A129" s="18" t="s">
        <v>16</v>
      </c>
      <c r="B129" s="19" t="s">
        <v>17</v>
      </c>
      <c r="C129" s="33">
        <v>25.149</v>
      </c>
      <c r="D129" s="33">
        <v>19.942</v>
      </c>
      <c r="E129" s="37">
        <v>15.18375</v>
      </c>
      <c r="F129" s="34">
        <f t="shared" si="8"/>
        <v>76.1395547086551</v>
      </c>
      <c r="G129" s="34">
        <f t="shared" si="9"/>
        <v>-4.75825</v>
      </c>
      <c r="H129" s="36"/>
      <c r="I129" s="36"/>
      <c r="J129" s="36"/>
      <c r="K129" s="35"/>
      <c r="L129" s="35">
        <f t="shared" si="5"/>
        <v>0</v>
      </c>
    </row>
    <row r="130" spans="1:12" ht="12.75">
      <c r="A130" s="18" t="s">
        <v>18</v>
      </c>
      <c r="B130" s="19" t="s">
        <v>19</v>
      </c>
      <c r="C130" s="33">
        <v>1480.956</v>
      </c>
      <c r="D130" s="33">
        <v>971.027</v>
      </c>
      <c r="E130" s="33">
        <v>444.869</v>
      </c>
      <c r="F130" s="34">
        <f t="shared" si="8"/>
        <v>45.814277048938905</v>
      </c>
      <c r="G130" s="34">
        <f t="shared" si="9"/>
        <v>-526.158</v>
      </c>
      <c r="H130" s="36"/>
      <c r="I130" s="36"/>
      <c r="J130" s="36"/>
      <c r="K130" s="35"/>
      <c r="L130" s="35">
        <f t="shared" si="5"/>
        <v>0</v>
      </c>
    </row>
    <row r="131" spans="1:12" ht="12.75">
      <c r="A131" s="18" t="s">
        <v>20</v>
      </c>
      <c r="B131" s="19" t="s">
        <v>21</v>
      </c>
      <c r="C131" s="33">
        <v>320.963</v>
      </c>
      <c r="D131" s="33">
        <v>249.203</v>
      </c>
      <c r="E131" s="37">
        <v>143.64535</v>
      </c>
      <c r="F131" s="34">
        <f t="shared" si="8"/>
        <v>57.64190238480275</v>
      </c>
      <c r="G131" s="34">
        <f t="shared" si="9"/>
        <v>-105.55765</v>
      </c>
      <c r="H131" s="36"/>
      <c r="I131" s="36"/>
      <c r="J131" s="36"/>
      <c r="K131" s="35"/>
      <c r="L131" s="35">
        <f t="shared" si="5"/>
        <v>0</v>
      </c>
    </row>
    <row r="132" spans="1:12" ht="12.75">
      <c r="A132" s="18" t="s">
        <v>22</v>
      </c>
      <c r="B132" s="19" t="s">
        <v>23</v>
      </c>
      <c r="C132" s="33">
        <v>583.688</v>
      </c>
      <c r="D132" s="33">
        <v>439.227</v>
      </c>
      <c r="E132" s="37">
        <v>401.90068</v>
      </c>
      <c r="F132" s="34">
        <f t="shared" si="8"/>
        <v>91.50181568983692</v>
      </c>
      <c r="G132" s="34">
        <f t="shared" si="9"/>
        <v>-37.32631999999995</v>
      </c>
      <c r="H132" s="36"/>
      <c r="I132" s="36"/>
      <c r="J132" s="36"/>
      <c r="K132" s="35"/>
      <c r="L132" s="35">
        <f t="shared" si="5"/>
        <v>0</v>
      </c>
    </row>
    <row r="133" spans="1:12" ht="12.75">
      <c r="A133" s="18" t="s">
        <v>48</v>
      </c>
      <c r="B133" s="19" t="s">
        <v>49</v>
      </c>
      <c r="C133" s="33">
        <v>568.153</v>
      </c>
      <c r="D133" s="33">
        <v>335.03</v>
      </c>
      <c r="E133" s="37">
        <v>303.4952</v>
      </c>
      <c r="F133" s="34">
        <f t="shared" si="8"/>
        <v>90.58746977882579</v>
      </c>
      <c r="G133" s="34">
        <f t="shared" si="9"/>
        <v>-31.53479999999996</v>
      </c>
      <c r="H133" s="36"/>
      <c r="I133" s="36"/>
      <c r="J133" s="36"/>
      <c r="K133" s="35"/>
      <c r="L133" s="35">
        <f t="shared" si="5"/>
        <v>0</v>
      </c>
    </row>
    <row r="134" spans="1:12" ht="12.75">
      <c r="A134" s="18" t="s">
        <v>50</v>
      </c>
      <c r="B134" s="19" t="s">
        <v>51</v>
      </c>
      <c r="C134" s="33">
        <v>252.335</v>
      </c>
      <c r="D134" s="33">
        <v>42.6</v>
      </c>
      <c r="E134" s="36"/>
      <c r="F134" s="34">
        <f t="shared" si="8"/>
        <v>0</v>
      </c>
      <c r="G134" s="34">
        <f t="shared" si="9"/>
        <v>-42.6</v>
      </c>
      <c r="H134" s="36"/>
      <c r="I134" s="36"/>
      <c r="J134" s="36"/>
      <c r="K134" s="35"/>
      <c r="L134" s="35">
        <f t="shared" si="5"/>
        <v>0</v>
      </c>
    </row>
    <row r="135" spans="1:12" ht="22.5">
      <c r="A135" s="18" t="s">
        <v>24</v>
      </c>
      <c r="B135" s="19" t="s">
        <v>25</v>
      </c>
      <c r="C135" s="33">
        <v>1554.71</v>
      </c>
      <c r="D135" s="33">
        <v>1400.41</v>
      </c>
      <c r="E135" s="37">
        <v>1313.87022</v>
      </c>
      <c r="F135" s="34">
        <f t="shared" si="8"/>
        <v>93.82039688376975</v>
      </c>
      <c r="G135" s="34">
        <f t="shared" si="9"/>
        <v>-86.53978000000006</v>
      </c>
      <c r="H135" s="36"/>
      <c r="I135" s="36"/>
      <c r="J135" s="36"/>
      <c r="K135" s="35"/>
      <c r="L135" s="35">
        <f t="shared" si="5"/>
        <v>0</v>
      </c>
    </row>
    <row r="136" spans="1:12" ht="22.5">
      <c r="A136" s="18" t="s">
        <v>28</v>
      </c>
      <c r="B136" s="19" t="s">
        <v>29</v>
      </c>
      <c r="C136" s="36"/>
      <c r="D136" s="36"/>
      <c r="E136" s="36"/>
      <c r="F136" s="31"/>
      <c r="G136" s="30"/>
      <c r="H136" s="33">
        <v>227.4</v>
      </c>
      <c r="I136" s="33">
        <v>227.4</v>
      </c>
      <c r="J136" s="33">
        <v>249.085</v>
      </c>
      <c r="K136" s="35">
        <f>J136/I136%</f>
        <v>109.53605980650836</v>
      </c>
      <c r="L136" s="35">
        <f aca="true" t="shared" si="10" ref="L136:L199">J136-I136</f>
        <v>21.685000000000002</v>
      </c>
    </row>
    <row r="137" spans="1:12" ht="12.75">
      <c r="A137" s="18" t="s">
        <v>30</v>
      </c>
      <c r="B137" s="19" t="s">
        <v>31</v>
      </c>
      <c r="C137" s="36"/>
      <c r="D137" s="36"/>
      <c r="E137" s="36"/>
      <c r="F137" s="31"/>
      <c r="G137" s="30"/>
      <c r="H137" s="33">
        <v>3560.083</v>
      </c>
      <c r="I137" s="33">
        <v>3560.083</v>
      </c>
      <c r="J137" s="33">
        <v>1319.12577</v>
      </c>
      <c r="K137" s="35">
        <f>J137/I137%</f>
        <v>37.05323078141718</v>
      </c>
      <c r="L137" s="35">
        <f t="shared" si="10"/>
        <v>-2240.95723</v>
      </c>
    </row>
    <row r="138" spans="1:12" s="13" customFormat="1" ht="28.5">
      <c r="A138" s="16" t="s">
        <v>74</v>
      </c>
      <c r="B138" s="17" t="s">
        <v>75</v>
      </c>
      <c r="C138" s="30">
        <f>SUM(C139:C162)</f>
        <v>118549.54000000001</v>
      </c>
      <c r="D138" s="30">
        <f>SUM(D139:D162)</f>
        <v>87829.28499999999</v>
      </c>
      <c r="E138" s="30">
        <f>SUM(E139:E162)</f>
        <v>76807.73696000001</v>
      </c>
      <c r="F138" s="31">
        <f t="shared" si="8"/>
        <v>87.45116957288222</v>
      </c>
      <c r="G138" s="30">
        <f t="shared" si="9"/>
        <v>-11021.54803999998</v>
      </c>
      <c r="H138" s="30">
        <f>SUM(H139:H162)</f>
        <v>17019.438</v>
      </c>
      <c r="I138" s="30">
        <f>SUM(I139:I162)</f>
        <v>15182.822</v>
      </c>
      <c r="J138" s="30">
        <f>SUM(J139:J162)</f>
        <v>4371.343849999999</v>
      </c>
      <c r="K138" s="32">
        <f>J138/I138%</f>
        <v>28.79137916521711</v>
      </c>
      <c r="L138" s="32">
        <f t="shared" si="10"/>
        <v>-10811.47815</v>
      </c>
    </row>
    <row r="139" spans="1:12" ht="12.75">
      <c r="A139" s="18" t="s">
        <v>8</v>
      </c>
      <c r="B139" s="19" t="s">
        <v>9</v>
      </c>
      <c r="C139" s="33">
        <v>30853.348</v>
      </c>
      <c r="D139" s="33">
        <v>22352.158</v>
      </c>
      <c r="E139" s="37">
        <v>21615.45407</v>
      </c>
      <c r="F139" s="34">
        <f t="shared" si="8"/>
        <v>96.70410378273097</v>
      </c>
      <c r="G139" s="34">
        <f t="shared" si="9"/>
        <v>-736.7039299999997</v>
      </c>
      <c r="H139" s="33">
        <v>517.724</v>
      </c>
      <c r="I139" s="36"/>
      <c r="J139" s="37">
        <v>334.50156</v>
      </c>
      <c r="K139" s="35"/>
      <c r="L139" s="35">
        <f t="shared" si="10"/>
        <v>334.50156</v>
      </c>
    </row>
    <row r="140" spans="1:12" ht="12.75">
      <c r="A140" s="18" t="s">
        <v>10</v>
      </c>
      <c r="B140" s="19" t="s">
        <v>11</v>
      </c>
      <c r="C140" s="33">
        <v>6797.736</v>
      </c>
      <c r="D140" s="33">
        <v>4957.041</v>
      </c>
      <c r="E140" s="37">
        <v>4715.74597</v>
      </c>
      <c r="F140" s="34">
        <f t="shared" si="8"/>
        <v>95.13227689664056</v>
      </c>
      <c r="G140" s="34">
        <f t="shared" si="9"/>
        <v>-241.29503000000022</v>
      </c>
      <c r="H140" s="33">
        <v>191.055</v>
      </c>
      <c r="I140" s="36"/>
      <c r="J140" s="37">
        <v>80.82824</v>
      </c>
      <c r="K140" s="35"/>
      <c r="L140" s="35">
        <f t="shared" si="10"/>
        <v>80.82824</v>
      </c>
    </row>
    <row r="141" spans="1:12" ht="12.75">
      <c r="A141" s="18" t="s">
        <v>12</v>
      </c>
      <c r="B141" s="19" t="s">
        <v>13</v>
      </c>
      <c r="C141" s="33">
        <v>4768.651</v>
      </c>
      <c r="D141" s="33">
        <v>3381.906</v>
      </c>
      <c r="E141" s="37">
        <v>1783.9127</v>
      </c>
      <c r="F141" s="34">
        <f t="shared" si="8"/>
        <v>52.74873695484145</v>
      </c>
      <c r="G141" s="34">
        <f t="shared" si="9"/>
        <v>-1597.9932999999999</v>
      </c>
      <c r="H141" s="33">
        <v>133.076</v>
      </c>
      <c r="I141" s="36"/>
      <c r="J141" s="37">
        <v>177.38651</v>
      </c>
      <c r="K141" s="35"/>
      <c r="L141" s="35">
        <f t="shared" si="10"/>
        <v>177.38651</v>
      </c>
    </row>
    <row r="142" spans="1:12" ht="12.75">
      <c r="A142" s="18" t="s">
        <v>44</v>
      </c>
      <c r="B142" s="19" t="s">
        <v>45</v>
      </c>
      <c r="C142" s="33">
        <v>2.24</v>
      </c>
      <c r="D142" s="33">
        <v>2.24</v>
      </c>
      <c r="E142" s="33">
        <v>1.2</v>
      </c>
      <c r="F142" s="34">
        <f t="shared" si="8"/>
        <v>53.57142857142857</v>
      </c>
      <c r="G142" s="34">
        <f t="shared" si="9"/>
        <v>-1.0400000000000003</v>
      </c>
      <c r="H142" s="36"/>
      <c r="I142" s="36"/>
      <c r="J142" s="36"/>
      <c r="K142" s="35"/>
      <c r="L142" s="35">
        <f t="shared" si="10"/>
        <v>0</v>
      </c>
    </row>
    <row r="143" spans="1:12" ht="12.75">
      <c r="A143" s="18" t="s">
        <v>46</v>
      </c>
      <c r="B143" s="19" t="s">
        <v>47</v>
      </c>
      <c r="C143" s="33">
        <v>135.584</v>
      </c>
      <c r="D143" s="33">
        <v>103.984</v>
      </c>
      <c r="E143" s="37">
        <v>90.69512</v>
      </c>
      <c r="F143" s="34">
        <f t="shared" si="8"/>
        <v>87.22026465610095</v>
      </c>
      <c r="G143" s="34">
        <f t="shared" si="9"/>
        <v>-13.288879999999992</v>
      </c>
      <c r="H143" s="36"/>
      <c r="I143" s="36"/>
      <c r="J143" s="36"/>
      <c r="K143" s="35"/>
      <c r="L143" s="35">
        <f t="shared" si="10"/>
        <v>0</v>
      </c>
    </row>
    <row r="144" spans="1:12" ht="12.75">
      <c r="A144" s="18" t="s">
        <v>14</v>
      </c>
      <c r="B144" s="19" t="s">
        <v>15</v>
      </c>
      <c r="C144" s="33">
        <v>5932.746</v>
      </c>
      <c r="D144" s="33">
        <v>5276.539</v>
      </c>
      <c r="E144" s="37">
        <v>3265.43581</v>
      </c>
      <c r="F144" s="34">
        <f t="shared" si="8"/>
        <v>61.88594095485696</v>
      </c>
      <c r="G144" s="34">
        <f t="shared" si="9"/>
        <v>-2011.1031899999998</v>
      </c>
      <c r="H144" s="33">
        <v>159.853</v>
      </c>
      <c r="I144" s="36"/>
      <c r="J144" s="37">
        <v>53.29255</v>
      </c>
      <c r="K144" s="35"/>
      <c r="L144" s="35">
        <f t="shared" si="10"/>
        <v>53.29255</v>
      </c>
    </row>
    <row r="145" spans="1:12" ht="12.75">
      <c r="A145" s="18" t="s">
        <v>16</v>
      </c>
      <c r="B145" s="19" t="s">
        <v>17</v>
      </c>
      <c r="C145" s="33">
        <v>294.465</v>
      </c>
      <c r="D145" s="33">
        <v>263.591</v>
      </c>
      <c r="E145" s="37">
        <v>95.06507</v>
      </c>
      <c r="F145" s="34">
        <f t="shared" si="8"/>
        <v>36.065370213702295</v>
      </c>
      <c r="G145" s="34">
        <f t="shared" si="9"/>
        <v>-168.52593000000002</v>
      </c>
      <c r="H145" s="33">
        <v>35.47</v>
      </c>
      <c r="I145" s="36"/>
      <c r="J145" s="33">
        <v>20.94</v>
      </c>
      <c r="K145" s="35"/>
      <c r="L145" s="35">
        <f t="shared" si="10"/>
        <v>20.94</v>
      </c>
    </row>
    <row r="146" spans="1:12" ht="12.75">
      <c r="A146" s="18" t="s">
        <v>18</v>
      </c>
      <c r="B146" s="19" t="s">
        <v>19</v>
      </c>
      <c r="C146" s="33">
        <v>5203</v>
      </c>
      <c r="D146" s="33">
        <v>3040.2</v>
      </c>
      <c r="E146" s="37">
        <v>1890.39157</v>
      </c>
      <c r="F146" s="34">
        <f t="shared" si="8"/>
        <v>62.17984244457602</v>
      </c>
      <c r="G146" s="34">
        <f t="shared" si="9"/>
        <v>-1149.8084299999998</v>
      </c>
      <c r="H146" s="33">
        <v>212.577</v>
      </c>
      <c r="I146" s="36"/>
      <c r="J146" s="37">
        <v>39.78638</v>
      </c>
      <c r="K146" s="35"/>
      <c r="L146" s="35">
        <f t="shared" si="10"/>
        <v>39.78638</v>
      </c>
    </row>
    <row r="147" spans="1:12" ht="12.75">
      <c r="A147" s="18" t="s">
        <v>20</v>
      </c>
      <c r="B147" s="19" t="s">
        <v>21</v>
      </c>
      <c r="C147" s="33">
        <v>164.53</v>
      </c>
      <c r="D147" s="33">
        <v>123.774</v>
      </c>
      <c r="E147" s="37">
        <v>74.5593</v>
      </c>
      <c r="F147" s="34">
        <f t="shared" si="8"/>
        <v>60.23825682291918</v>
      </c>
      <c r="G147" s="34">
        <f t="shared" si="9"/>
        <v>-49.21470000000001</v>
      </c>
      <c r="H147" s="33">
        <v>42.023</v>
      </c>
      <c r="I147" s="36"/>
      <c r="J147" s="37">
        <v>28.87568</v>
      </c>
      <c r="K147" s="35"/>
      <c r="L147" s="35">
        <f t="shared" si="10"/>
        <v>28.87568</v>
      </c>
    </row>
    <row r="148" spans="1:12" ht="12.75">
      <c r="A148" s="18" t="s">
        <v>22</v>
      </c>
      <c r="B148" s="19" t="s">
        <v>23</v>
      </c>
      <c r="C148" s="33">
        <v>1142.112</v>
      </c>
      <c r="D148" s="33">
        <v>840.429</v>
      </c>
      <c r="E148" s="37">
        <v>628.38799</v>
      </c>
      <c r="F148" s="34">
        <f t="shared" si="8"/>
        <v>74.7699079874683</v>
      </c>
      <c r="G148" s="34">
        <f t="shared" si="9"/>
        <v>-212.04101000000003</v>
      </c>
      <c r="H148" s="33">
        <v>91.924</v>
      </c>
      <c r="I148" s="36"/>
      <c r="J148" s="37">
        <v>46.02726</v>
      </c>
      <c r="K148" s="35"/>
      <c r="L148" s="35">
        <f t="shared" si="10"/>
        <v>46.02726</v>
      </c>
    </row>
    <row r="149" spans="1:12" ht="12.75">
      <c r="A149" s="18" t="s">
        <v>48</v>
      </c>
      <c r="B149" s="19" t="s">
        <v>49</v>
      </c>
      <c r="C149" s="33">
        <v>45.388</v>
      </c>
      <c r="D149" s="33">
        <v>24.703</v>
      </c>
      <c r="E149" s="37">
        <v>18.95624</v>
      </c>
      <c r="F149" s="34">
        <f t="shared" si="8"/>
        <v>76.73659069748614</v>
      </c>
      <c r="G149" s="34">
        <f t="shared" si="9"/>
        <v>-5.746759999999998</v>
      </c>
      <c r="H149" s="33">
        <v>16.532</v>
      </c>
      <c r="I149" s="36"/>
      <c r="J149" s="37">
        <v>12.8559</v>
      </c>
      <c r="K149" s="35"/>
      <c r="L149" s="35">
        <f t="shared" si="10"/>
        <v>12.8559</v>
      </c>
    </row>
    <row r="150" spans="1:12" ht="12.75">
      <c r="A150" s="18" t="s">
        <v>50</v>
      </c>
      <c r="B150" s="19" t="s">
        <v>51</v>
      </c>
      <c r="C150" s="33">
        <v>75.5</v>
      </c>
      <c r="D150" s="33">
        <v>75.5</v>
      </c>
      <c r="E150" s="36"/>
      <c r="F150" s="34">
        <f t="shared" si="8"/>
        <v>0</v>
      </c>
      <c r="G150" s="34">
        <f t="shared" si="9"/>
        <v>-75.5</v>
      </c>
      <c r="H150" s="36"/>
      <c r="I150" s="36"/>
      <c r="J150" s="36"/>
      <c r="K150" s="35"/>
      <c r="L150" s="35">
        <f t="shared" si="10"/>
        <v>0</v>
      </c>
    </row>
    <row r="151" spans="1:12" ht="22.5">
      <c r="A151" s="18" t="s">
        <v>76</v>
      </c>
      <c r="B151" s="19" t="s">
        <v>77</v>
      </c>
      <c r="C151" s="33">
        <v>39</v>
      </c>
      <c r="D151" s="33">
        <v>39</v>
      </c>
      <c r="E151" s="33">
        <v>18</v>
      </c>
      <c r="F151" s="34">
        <f aca="true" t="shared" si="11" ref="F151:F182">E151*100/D151</f>
        <v>46.15384615384615</v>
      </c>
      <c r="G151" s="34">
        <f aca="true" t="shared" si="12" ref="G151:G184">E151-D151</f>
        <v>-21</v>
      </c>
      <c r="H151" s="36"/>
      <c r="I151" s="36"/>
      <c r="J151" s="36"/>
      <c r="K151" s="35"/>
      <c r="L151" s="35">
        <f t="shared" si="10"/>
        <v>0</v>
      </c>
    </row>
    <row r="152" spans="1:12" ht="22.5">
      <c r="A152" s="18" t="s">
        <v>24</v>
      </c>
      <c r="B152" s="19" t="s">
        <v>25</v>
      </c>
      <c r="C152" s="33">
        <v>1591.245</v>
      </c>
      <c r="D152" s="33">
        <v>1183.418</v>
      </c>
      <c r="E152" s="37">
        <v>771.26389</v>
      </c>
      <c r="F152" s="34">
        <f t="shared" si="11"/>
        <v>65.17256708956599</v>
      </c>
      <c r="G152" s="34">
        <f t="shared" si="12"/>
        <v>-412.15410999999995</v>
      </c>
      <c r="H152" s="33">
        <v>4.5</v>
      </c>
      <c r="I152" s="36"/>
      <c r="J152" s="36"/>
      <c r="K152" s="35"/>
      <c r="L152" s="35">
        <f t="shared" si="10"/>
        <v>0</v>
      </c>
    </row>
    <row r="153" spans="1:12" ht="22.5">
      <c r="A153" s="18" t="s">
        <v>36</v>
      </c>
      <c r="B153" s="19" t="s">
        <v>37</v>
      </c>
      <c r="C153" s="33">
        <v>58057.275</v>
      </c>
      <c r="D153" s="33">
        <v>43320.219</v>
      </c>
      <c r="E153" s="37">
        <v>39503.16536</v>
      </c>
      <c r="F153" s="34">
        <f t="shared" si="11"/>
        <v>91.18874805318967</v>
      </c>
      <c r="G153" s="34">
        <f t="shared" si="12"/>
        <v>-3817.0536399999983</v>
      </c>
      <c r="H153" s="36"/>
      <c r="I153" s="36"/>
      <c r="J153" s="36"/>
      <c r="K153" s="35"/>
      <c r="L153" s="35">
        <f t="shared" si="10"/>
        <v>0</v>
      </c>
    </row>
    <row r="154" spans="1:12" ht="12.75">
      <c r="A154" s="18" t="s">
        <v>52</v>
      </c>
      <c r="B154" s="19" t="s">
        <v>53</v>
      </c>
      <c r="C154" s="33">
        <v>3368.523</v>
      </c>
      <c r="D154" s="33">
        <v>2776.056</v>
      </c>
      <c r="E154" s="37">
        <v>2302.50587</v>
      </c>
      <c r="F154" s="34">
        <f t="shared" si="11"/>
        <v>82.94162185489053</v>
      </c>
      <c r="G154" s="34">
        <f t="shared" si="12"/>
        <v>-473.5501300000001</v>
      </c>
      <c r="H154" s="36"/>
      <c r="I154" s="36"/>
      <c r="J154" s="36"/>
      <c r="K154" s="35"/>
      <c r="L154" s="35">
        <f t="shared" si="10"/>
        <v>0</v>
      </c>
    </row>
    <row r="155" spans="1:12" ht="12.75">
      <c r="A155" s="18" t="s">
        <v>54</v>
      </c>
      <c r="B155" s="19" t="s">
        <v>55</v>
      </c>
      <c r="C155" s="33">
        <v>40.16</v>
      </c>
      <c r="D155" s="33">
        <v>40.16</v>
      </c>
      <c r="E155" s="33">
        <v>14.432</v>
      </c>
      <c r="F155" s="34">
        <f t="shared" si="11"/>
        <v>35.93625498007969</v>
      </c>
      <c r="G155" s="34">
        <f t="shared" si="12"/>
        <v>-25.727999999999994</v>
      </c>
      <c r="H155" s="33">
        <v>3</v>
      </c>
      <c r="I155" s="36"/>
      <c r="J155" s="37">
        <v>17.81047</v>
      </c>
      <c r="K155" s="35"/>
      <c r="L155" s="35">
        <f t="shared" si="10"/>
        <v>17.81047</v>
      </c>
    </row>
    <row r="156" spans="1:12" ht="12.75">
      <c r="A156" s="18" t="s">
        <v>26</v>
      </c>
      <c r="B156" s="19" t="s">
        <v>27</v>
      </c>
      <c r="C156" s="33">
        <v>38.037</v>
      </c>
      <c r="D156" s="33">
        <v>28.367</v>
      </c>
      <c r="E156" s="33">
        <v>18.566</v>
      </c>
      <c r="F156" s="34">
        <f t="shared" si="11"/>
        <v>65.44928966757146</v>
      </c>
      <c r="G156" s="34">
        <f t="shared" si="12"/>
        <v>-9.801000000000002</v>
      </c>
      <c r="H156" s="33">
        <v>83.424</v>
      </c>
      <c r="I156" s="36"/>
      <c r="J156" s="37">
        <v>34.50411</v>
      </c>
      <c r="K156" s="35"/>
      <c r="L156" s="35">
        <f t="shared" si="10"/>
        <v>34.50411</v>
      </c>
    </row>
    <row r="157" spans="1:12" ht="22.5">
      <c r="A157" s="18" t="s">
        <v>28</v>
      </c>
      <c r="B157" s="19" t="s">
        <v>29</v>
      </c>
      <c r="C157" s="36"/>
      <c r="D157" s="36"/>
      <c r="E157" s="36"/>
      <c r="F157" s="34"/>
      <c r="G157" s="34"/>
      <c r="H157" s="33">
        <v>2509.108</v>
      </c>
      <c r="I157" s="33">
        <v>2428.65</v>
      </c>
      <c r="J157" s="37">
        <v>1715.21302</v>
      </c>
      <c r="K157" s="35">
        <f>J157/I157%</f>
        <v>70.62413357214913</v>
      </c>
      <c r="L157" s="35">
        <f t="shared" si="10"/>
        <v>-713.4369800000002</v>
      </c>
    </row>
    <row r="158" spans="1:12" ht="12.75">
      <c r="A158" s="18" t="s">
        <v>58</v>
      </c>
      <c r="B158" s="19" t="s">
        <v>59</v>
      </c>
      <c r="C158" s="36"/>
      <c r="D158" s="36"/>
      <c r="E158" s="36"/>
      <c r="F158" s="34"/>
      <c r="G158" s="34"/>
      <c r="H158" s="33">
        <v>551</v>
      </c>
      <c r="I158" s="33">
        <v>551</v>
      </c>
      <c r="J158" s="33">
        <v>31.224</v>
      </c>
      <c r="K158" s="35">
        <f>J158/I158%</f>
        <v>5.666787658802178</v>
      </c>
      <c r="L158" s="35">
        <f t="shared" si="10"/>
        <v>-519.776</v>
      </c>
    </row>
    <row r="159" spans="1:12" ht="12.75">
      <c r="A159" s="18" t="s">
        <v>30</v>
      </c>
      <c r="B159" s="19" t="s">
        <v>31</v>
      </c>
      <c r="C159" s="36"/>
      <c r="D159" s="36"/>
      <c r="E159" s="36"/>
      <c r="F159" s="34"/>
      <c r="G159" s="34"/>
      <c r="H159" s="33">
        <v>8835.802</v>
      </c>
      <c r="I159" s="33">
        <v>8835.802</v>
      </c>
      <c r="J159" s="37">
        <v>703.69926</v>
      </c>
      <c r="K159" s="35">
        <f>J159/I159%</f>
        <v>7.964180953805891</v>
      </c>
      <c r="L159" s="35">
        <f t="shared" si="10"/>
        <v>-8132.102739999999</v>
      </c>
    </row>
    <row r="160" spans="1:12" ht="12.75">
      <c r="A160" s="18" t="s">
        <v>70</v>
      </c>
      <c r="B160" s="19" t="s">
        <v>71</v>
      </c>
      <c r="C160" s="36"/>
      <c r="D160" s="36"/>
      <c r="E160" s="36"/>
      <c r="F160" s="34"/>
      <c r="G160" s="34"/>
      <c r="H160" s="33">
        <v>1456.37</v>
      </c>
      <c r="I160" s="33">
        <v>1456.37</v>
      </c>
      <c r="J160" s="37">
        <v>853.10696</v>
      </c>
      <c r="K160" s="35">
        <f>J160/I160%</f>
        <v>58.577625191400536</v>
      </c>
      <c r="L160" s="35">
        <f t="shared" si="10"/>
        <v>-603.2630399999999</v>
      </c>
    </row>
    <row r="161" spans="1:12" ht="12.75">
      <c r="A161" s="18" t="s">
        <v>78</v>
      </c>
      <c r="B161" s="19" t="s">
        <v>79</v>
      </c>
      <c r="C161" s="36"/>
      <c r="D161" s="36"/>
      <c r="E161" s="36"/>
      <c r="F161" s="34"/>
      <c r="G161" s="34"/>
      <c r="H161" s="33">
        <v>260</v>
      </c>
      <c r="I161" s="33">
        <v>260</v>
      </c>
      <c r="J161" s="33">
        <v>100</v>
      </c>
      <c r="K161" s="35">
        <f>J161/I161%</f>
        <v>38.46153846153846</v>
      </c>
      <c r="L161" s="35">
        <f t="shared" si="10"/>
        <v>-160</v>
      </c>
    </row>
    <row r="162" spans="1:12" ht="22.5">
      <c r="A162" s="18" t="s">
        <v>32</v>
      </c>
      <c r="B162" s="19" t="s">
        <v>33</v>
      </c>
      <c r="C162" s="36"/>
      <c r="D162" s="36"/>
      <c r="E162" s="36"/>
      <c r="F162" s="34"/>
      <c r="G162" s="34"/>
      <c r="H162" s="33">
        <v>1916</v>
      </c>
      <c r="I162" s="33">
        <v>1651</v>
      </c>
      <c r="J162" s="37">
        <v>121.29195</v>
      </c>
      <c r="K162" s="35">
        <f>J162/I162%</f>
        <v>7.346574803149606</v>
      </c>
      <c r="L162" s="35">
        <f t="shared" si="10"/>
        <v>-1529.70805</v>
      </c>
    </row>
    <row r="163" spans="1:12" s="13" customFormat="1" ht="28.5">
      <c r="A163" s="16" t="s">
        <v>80</v>
      </c>
      <c r="B163" s="17" t="s">
        <v>81</v>
      </c>
      <c r="C163" s="30">
        <f>C164</f>
        <v>1882</v>
      </c>
      <c r="D163" s="30">
        <f>D164</f>
        <v>1882</v>
      </c>
      <c r="E163" s="30">
        <f>E164</f>
        <v>761.72926</v>
      </c>
      <c r="F163" s="31">
        <f t="shared" si="11"/>
        <v>40.47445589798087</v>
      </c>
      <c r="G163" s="31">
        <f t="shared" si="12"/>
        <v>-1120.27074</v>
      </c>
      <c r="H163" s="38"/>
      <c r="I163" s="38"/>
      <c r="J163" s="38"/>
      <c r="K163" s="32"/>
      <c r="L163" s="32">
        <f t="shared" si="10"/>
        <v>0</v>
      </c>
    </row>
    <row r="164" spans="1:12" ht="22.5">
      <c r="A164" s="18" t="s">
        <v>24</v>
      </c>
      <c r="B164" s="19" t="s">
        <v>25</v>
      </c>
      <c r="C164" s="33">
        <v>1882</v>
      </c>
      <c r="D164" s="33">
        <v>1882</v>
      </c>
      <c r="E164" s="33">
        <v>761.72926</v>
      </c>
      <c r="F164" s="34">
        <f t="shared" si="11"/>
        <v>40.47445589798087</v>
      </c>
      <c r="G164" s="34">
        <f t="shared" si="12"/>
        <v>-1120.27074</v>
      </c>
      <c r="H164" s="36"/>
      <c r="I164" s="36"/>
      <c r="J164" s="36"/>
      <c r="K164" s="35"/>
      <c r="L164" s="35">
        <f t="shared" si="10"/>
        <v>0</v>
      </c>
    </row>
    <row r="165" spans="1:12" s="13" customFormat="1" ht="28.5">
      <c r="A165" s="16" t="s">
        <v>0</v>
      </c>
      <c r="B165" s="17" t="s">
        <v>1</v>
      </c>
      <c r="C165" s="30">
        <f>SUM(C166:C170)</f>
        <v>20170</v>
      </c>
      <c r="D165" s="30">
        <f>SUM(D166:D170)</f>
        <v>20170</v>
      </c>
      <c r="E165" s="30">
        <f>SUM(E166:E170)</f>
        <v>18809.99927</v>
      </c>
      <c r="F165" s="31">
        <f t="shared" si="11"/>
        <v>93.25730922161627</v>
      </c>
      <c r="G165" s="30">
        <f t="shared" si="12"/>
        <v>-1360.0007299999997</v>
      </c>
      <c r="H165" s="30">
        <f>SUM(H166:H172)</f>
        <v>8534.528</v>
      </c>
      <c r="I165" s="30">
        <f>SUM(I166:I172)</f>
        <v>8529.237</v>
      </c>
      <c r="J165" s="30">
        <f>SUM(J166:J172)</f>
        <v>2368.3811</v>
      </c>
      <c r="K165" s="32">
        <f>J165/I165%</f>
        <v>27.767795642212782</v>
      </c>
      <c r="L165" s="32">
        <f t="shared" si="10"/>
        <v>-6160.855899999999</v>
      </c>
    </row>
    <row r="166" spans="1:12" ht="12.75">
      <c r="A166" s="18" t="s">
        <v>14</v>
      </c>
      <c r="B166" s="19" t="s">
        <v>15</v>
      </c>
      <c r="C166" s="33">
        <v>120</v>
      </c>
      <c r="D166" s="33">
        <v>120</v>
      </c>
      <c r="E166" s="33">
        <v>60</v>
      </c>
      <c r="F166" s="34">
        <f t="shared" si="11"/>
        <v>50</v>
      </c>
      <c r="G166" s="34">
        <f t="shared" si="12"/>
        <v>-60</v>
      </c>
      <c r="H166" s="36"/>
      <c r="I166" s="36"/>
      <c r="J166" s="36"/>
      <c r="K166" s="35"/>
      <c r="L166" s="35">
        <f t="shared" si="10"/>
        <v>0</v>
      </c>
    </row>
    <row r="167" spans="1:12" ht="22.5">
      <c r="A167" s="18" t="s">
        <v>24</v>
      </c>
      <c r="B167" s="19" t="s">
        <v>25</v>
      </c>
      <c r="C167" s="33">
        <v>20050</v>
      </c>
      <c r="D167" s="33">
        <v>20050</v>
      </c>
      <c r="E167" s="37">
        <v>18749.99927</v>
      </c>
      <c r="F167" s="34">
        <f t="shared" si="11"/>
        <v>93.51620583541148</v>
      </c>
      <c r="G167" s="34">
        <f t="shared" si="12"/>
        <v>-1300.0007299999997</v>
      </c>
      <c r="H167" s="36"/>
      <c r="I167" s="36"/>
      <c r="J167" s="36"/>
      <c r="K167" s="35"/>
      <c r="L167" s="35">
        <f t="shared" si="10"/>
        <v>0</v>
      </c>
    </row>
    <row r="168" spans="1:12" ht="12.75">
      <c r="A168" s="18" t="s">
        <v>56</v>
      </c>
      <c r="B168" s="19" t="s">
        <v>57</v>
      </c>
      <c r="C168" s="36"/>
      <c r="D168" s="36"/>
      <c r="E168" s="36"/>
      <c r="F168" s="34"/>
      <c r="G168" s="34"/>
      <c r="H168" s="33">
        <v>1205.155</v>
      </c>
      <c r="I168" s="33">
        <v>1205.155</v>
      </c>
      <c r="J168" s="36"/>
      <c r="K168" s="35">
        <f>J168/I168%</f>
        <v>0</v>
      </c>
      <c r="L168" s="35">
        <f t="shared" si="10"/>
        <v>-1205.155</v>
      </c>
    </row>
    <row r="169" spans="1:12" ht="12.75">
      <c r="A169" s="18" t="s">
        <v>30</v>
      </c>
      <c r="B169" s="19" t="s">
        <v>31</v>
      </c>
      <c r="C169" s="36"/>
      <c r="D169" s="36"/>
      <c r="E169" s="36"/>
      <c r="F169" s="34"/>
      <c r="G169" s="34"/>
      <c r="H169" s="33">
        <v>5300.583</v>
      </c>
      <c r="I169" s="33">
        <v>5300.583</v>
      </c>
      <c r="J169" s="33">
        <v>784.7101</v>
      </c>
      <c r="K169" s="35">
        <f>J169/I169%</f>
        <v>14.804222478923545</v>
      </c>
      <c r="L169" s="35">
        <f t="shared" si="10"/>
        <v>-4515.872899999999</v>
      </c>
    </row>
    <row r="170" spans="1:12" ht="22.5">
      <c r="A170" s="18" t="s">
        <v>32</v>
      </c>
      <c r="B170" s="19" t="s">
        <v>33</v>
      </c>
      <c r="C170" s="36"/>
      <c r="D170" s="36"/>
      <c r="E170" s="36"/>
      <c r="F170" s="34"/>
      <c r="G170" s="34"/>
      <c r="H170" s="33">
        <v>1800</v>
      </c>
      <c r="I170" s="33">
        <v>1800</v>
      </c>
      <c r="J170" s="33">
        <v>1453.948</v>
      </c>
      <c r="K170" s="35">
        <f>J170/I170%</f>
        <v>80.7748888888889</v>
      </c>
      <c r="L170" s="35">
        <f t="shared" si="10"/>
        <v>-346.0519999999999</v>
      </c>
    </row>
    <row r="171" spans="1:12" ht="12.75">
      <c r="A171" s="20" t="s">
        <v>2</v>
      </c>
      <c r="B171" s="21" t="s">
        <v>3</v>
      </c>
      <c r="C171" s="36"/>
      <c r="D171" s="36"/>
      <c r="E171" s="36"/>
      <c r="F171" s="36"/>
      <c r="G171" s="36"/>
      <c r="H171" s="39">
        <v>-210.651</v>
      </c>
      <c r="I171" s="39">
        <v>-157.988</v>
      </c>
      <c r="J171" s="33">
        <v>-193.446</v>
      </c>
      <c r="K171" s="35">
        <f>J171/I171%</f>
        <v>122.44347671975088</v>
      </c>
      <c r="L171" s="35">
        <f t="shared" si="10"/>
        <v>-35.458</v>
      </c>
    </row>
    <row r="172" spans="1:12" ht="12.75">
      <c r="A172" s="20" t="s">
        <v>102</v>
      </c>
      <c r="B172" s="21" t="s">
        <v>103</v>
      </c>
      <c r="C172" s="36"/>
      <c r="D172" s="36"/>
      <c r="E172" s="36"/>
      <c r="F172" s="31"/>
      <c r="G172" s="31"/>
      <c r="H172" s="39">
        <v>439.441</v>
      </c>
      <c r="I172" s="39">
        <v>381.487</v>
      </c>
      <c r="J172" s="39">
        <v>323.169</v>
      </c>
      <c r="K172" s="35">
        <f>J172/I172%</f>
        <v>84.71297842390435</v>
      </c>
      <c r="L172" s="35">
        <f t="shared" si="10"/>
        <v>-58.31800000000004</v>
      </c>
    </row>
    <row r="173" spans="1:12" s="13" customFormat="1" ht="28.5">
      <c r="A173" s="16" t="s">
        <v>82</v>
      </c>
      <c r="B173" s="17" t="s">
        <v>83</v>
      </c>
      <c r="C173" s="30">
        <f>SUM(C174:C177)</f>
        <v>2445.257</v>
      </c>
      <c r="D173" s="30">
        <f>SUM(D174:D177)</f>
        <v>2445.257</v>
      </c>
      <c r="E173" s="30">
        <f>SUM(E174:E177)</f>
        <v>2309.543</v>
      </c>
      <c r="F173" s="31">
        <f t="shared" si="11"/>
        <v>94.44990853722125</v>
      </c>
      <c r="G173" s="31">
        <f t="shared" si="12"/>
        <v>-135.71399999999994</v>
      </c>
      <c r="H173" s="30">
        <f>SUM(H174:H177)</f>
        <v>138780.67</v>
      </c>
      <c r="I173" s="30">
        <f>SUM(I174:I177)</f>
        <v>124969.92499999999</v>
      </c>
      <c r="J173" s="30">
        <f>SUM(J174:J177)</f>
        <v>43492.0585</v>
      </c>
      <c r="K173" s="32">
        <f>J173/I173%</f>
        <v>34.80202016605195</v>
      </c>
      <c r="L173" s="32">
        <f t="shared" si="10"/>
        <v>-81477.86649999999</v>
      </c>
    </row>
    <row r="174" spans="1:12" ht="12.75">
      <c r="A174" s="18" t="s">
        <v>14</v>
      </c>
      <c r="B174" s="19" t="s">
        <v>15</v>
      </c>
      <c r="C174" s="33">
        <v>2445.257</v>
      </c>
      <c r="D174" s="33">
        <v>2445.257</v>
      </c>
      <c r="E174" s="33">
        <v>2309.543</v>
      </c>
      <c r="F174" s="34">
        <f t="shared" si="11"/>
        <v>94.44990853722125</v>
      </c>
      <c r="G174" s="34">
        <f t="shared" si="12"/>
        <v>-135.71399999999994</v>
      </c>
      <c r="H174" s="33">
        <v>9.919</v>
      </c>
      <c r="I174" s="33">
        <v>9.919</v>
      </c>
      <c r="J174" s="33">
        <v>9.919</v>
      </c>
      <c r="K174" s="35">
        <f>J174/I174%</f>
        <v>100</v>
      </c>
      <c r="L174" s="35">
        <f t="shared" si="10"/>
        <v>0</v>
      </c>
    </row>
    <row r="175" spans="1:12" ht="12.75">
      <c r="A175" s="18" t="s">
        <v>56</v>
      </c>
      <c r="B175" s="19" t="s">
        <v>57</v>
      </c>
      <c r="C175" s="36"/>
      <c r="D175" s="36"/>
      <c r="E175" s="36"/>
      <c r="F175" s="31"/>
      <c r="G175" s="31"/>
      <c r="H175" s="33">
        <v>37770.238</v>
      </c>
      <c r="I175" s="33">
        <v>33826.205</v>
      </c>
      <c r="J175" s="33">
        <v>18525.01588</v>
      </c>
      <c r="K175" s="35">
        <f>J175/I175%</f>
        <v>54.76527999519898</v>
      </c>
      <c r="L175" s="35">
        <f t="shared" si="10"/>
        <v>-15301.189120000003</v>
      </c>
    </row>
    <row r="176" spans="1:12" ht="12.75">
      <c r="A176" s="18" t="s">
        <v>30</v>
      </c>
      <c r="B176" s="19" t="s">
        <v>31</v>
      </c>
      <c r="C176" s="36"/>
      <c r="D176" s="36"/>
      <c r="E176" s="36"/>
      <c r="F176" s="31"/>
      <c r="G176" s="31"/>
      <c r="H176" s="33">
        <v>4983.943</v>
      </c>
      <c r="I176" s="33">
        <v>4983.943</v>
      </c>
      <c r="J176" s="36"/>
      <c r="K176" s="35">
        <f>J176/I176%</f>
        <v>0</v>
      </c>
      <c r="L176" s="35">
        <f t="shared" si="10"/>
        <v>-4983.943</v>
      </c>
    </row>
    <row r="177" spans="1:12" ht="12.75">
      <c r="A177" s="18" t="s">
        <v>70</v>
      </c>
      <c r="B177" s="19" t="s">
        <v>71</v>
      </c>
      <c r="C177" s="36"/>
      <c r="D177" s="36"/>
      <c r="E177" s="36"/>
      <c r="F177" s="31"/>
      <c r="G177" s="31"/>
      <c r="H177" s="33">
        <v>96016.57</v>
      </c>
      <c r="I177" s="33">
        <v>86149.858</v>
      </c>
      <c r="J177" s="33">
        <v>24957.12362</v>
      </c>
      <c r="K177" s="35">
        <f>J177/I177%</f>
        <v>28.969430942068414</v>
      </c>
      <c r="L177" s="35">
        <f t="shared" si="10"/>
        <v>-61192.734379999994</v>
      </c>
    </row>
    <row r="178" spans="1:12" s="13" customFormat="1" ht="28.5">
      <c r="A178" s="16" t="s">
        <v>84</v>
      </c>
      <c r="B178" s="17" t="s">
        <v>85</v>
      </c>
      <c r="C178" s="30">
        <f>C179</f>
        <v>540</v>
      </c>
      <c r="D178" s="30">
        <f>D179</f>
        <v>540</v>
      </c>
      <c r="E178" s="30">
        <f>E179</f>
        <v>0</v>
      </c>
      <c r="F178" s="31">
        <f t="shared" si="11"/>
        <v>0</v>
      </c>
      <c r="G178" s="31">
        <f t="shared" si="12"/>
        <v>-540</v>
      </c>
      <c r="H178" s="38"/>
      <c r="I178" s="38"/>
      <c r="J178" s="38"/>
      <c r="K178" s="32"/>
      <c r="L178" s="32">
        <f t="shared" si="10"/>
        <v>0</v>
      </c>
    </row>
    <row r="179" spans="1:12" ht="22.5">
      <c r="A179" s="18" t="s">
        <v>24</v>
      </c>
      <c r="B179" s="19" t="s">
        <v>25</v>
      </c>
      <c r="C179" s="33">
        <v>540</v>
      </c>
      <c r="D179" s="33">
        <v>540</v>
      </c>
      <c r="E179" s="36"/>
      <c r="F179" s="34">
        <f t="shared" si="11"/>
        <v>0</v>
      </c>
      <c r="G179" s="34">
        <f t="shared" si="12"/>
        <v>-540</v>
      </c>
      <c r="H179" s="36"/>
      <c r="I179" s="36"/>
      <c r="J179" s="36"/>
      <c r="K179" s="32"/>
      <c r="L179" s="35">
        <f t="shared" si="10"/>
        <v>0</v>
      </c>
    </row>
    <row r="180" spans="1:12" s="13" customFormat="1" ht="28.5">
      <c r="A180" s="16" t="s">
        <v>86</v>
      </c>
      <c r="B180" s="17" t="s">
        <v>87</v>
      </c>
      <c r="C180" s="30">
        <f>SUM(C181:C183)</f>
        <v>26512.1</v>
      </c>
      <c r="D180" s="30">
        <f>SUM(D181:D183)</f>
        <v>26512.1</v>
      </c>
      <c r="E180" s="30">
        <f>SUM(E181:E183)</f>
        <v>13841.56308</v>
      </c>
      <c r="F180" s="31">
        <f t="shared" si="11"/>
        <v>52.20847492277111</v>
      </c>
      <c r="G180" s="30">
        <f t="shared" si="12"/>
        <v>-12670.536919999999</v>
      </c>
      <c r="H180" s="30">
        <f>SUM(H181:H183)</f>
        <v>15057.41</v>
      </c>
      <c r="I180" s="30">
        <f>SUM(I181:I183)</f>
        <v>15057.41</v>
      </c>
      <c r="J180" s="30">
        <f>SUM(J181:J183)</f>
        <v>6439.40115</v>
      </c>
      <c r="K180" s="32">
        <f>J180/I180%</f>
        <v>42.76566255418429</v>
      </c>
      <c r="L180" s="32">
        <f t="shared" si="10"/>
        <v>-8618.00885</v>
      </c>
    </row>
    <row r="181" spans="1:12" ht="22.5">
      <c r="A181" s="18" t="s">
        <v>24</v>
      </c>
      <c r="B181" s="19" t="s">
        <v>25</v>
      </c>
      <c r="C181" s="33">
        <v>6512.1</v>
      </c>
      <c r="D181" s="33">
        <v>6512.1</v>
      </c>
      <c r="E181" s="37">
        <v>371.90053</v>
      </c>
      <c r="F181" s="34">
        <f t="shared" si="11"/>
        <v>5.710915526481473</v>
      </c>
      <c r="G181" s="34">
        <f t="shared" si="12"/>
        <v>-6140.1994700000005</v>
      </c>
      <c r="H181" s="36"/>
      <c r="I181" s="36"/>
      <c r="J181" s="36"/>
      <c r="K181" s="35"/>
      <c r="L181" s="35">
        <f t="shared" si="10"/>
        <v>0</v>
      </c>
    </row>
    <row r="182" spans="1:12" ht="22.5">
      <c r="A182" s="18" t="s">
        <v>36</v>
      </c>
      <c r="B182" s="19" t="s">
        <v>37</v>
      </c>
      <c r="C182" s="33">
        <v>20000</v>
      </c>
      <c r="D182" s="33">
        <v>20000</v>
      </c>
      <c r="E182" s="33">
        <v>13469.66255</v>
      </c>
      <c r="F182" s="34">
        <f t="shared" si="11"/>
        <v>67.34831274999999</v>
      </c>
      <c r="G182" s="34">
        <f t="shared" si="12"/>
        <v>-6530.337450000001</v>
      </c>
      <c r="H182" s="36"/>
      <c r="I182" s="36"/>
      <c r="J182" s="36"/>
      <c r="K182" s="35"/>
      <c r="L182" s="35">
        <f t="shared" si="10"/>
        <v>0</v>
      </c>
    </row>
    <row r="183" spans="1:12" ht="22.5">
      <c r="A183" s="18" t="s">
        <v>32</v>
      </c>
      <c r="B183" s="19" t="s">
        <v>33</v>
      </c>
      <c r="C183" s="36"/>
      <c r="D183" s="36"/>
      <c r="E183" s="36"/>
      <c r="F183" s="34"/>
      <c r="G183" s="34"/>
      <c r="H183" s="33">
        <v>15057.41</v>
      </c>
      <c r="I183" s="33">
        <v>15057.41</v>
      </c>
      <c r="J183" s="33">
        <v>6439.40115</v>
      </c>
      <c r="K183" s="35">
        <f>J183/I183%</f>
        <v>42.76566255418429</v>
      </c>
      <c r="L183" s="35">
        <f t="shared" si="10"/>
        <v>-8618.00885</v>
      </c>
    </row>
    <row r="184" spans="1:12" s="13" customFormat="1" ht="28.5">
      <c r="A184" s="16" t="s">
        <v>4</v>
      </c>
      <c r="B184" s="17" t="s">
        <v>5</v>
      </c>
      <c r="C184" s="30">
        <f>SUM(C185:C205)</f>
        <v>42712.768</v>
      </c>
      <c r="D184" s="30">
        <f>SUM(D185:D205)</f>
        <v>32428.825</v>
      </c>
      <c r="E184" s="30">
        <f>SUM(E185:E205)</f>
        <v>30013.921639999997</v>
      </c>
      <c r="F184" s="31">
        <f>E184*100/D184</f>
        <v>92.55321967416333</v>
      </c>
      <c r="G184" s="30">
        <f t="shared" si="12"/>
        <v>-2414.903360000004</v>
      </c>
      <c r="H184" s="30">
        <f>SUM(H185:H205)</f>
        <v>23599.8</v>
      </c>
      <c r="I184" s="30">
        <f>SUM(I185:I205)</f>
        <v>697.1999999999998</v>
      </c>
      <c r="J184" s="30">
        <f>SUM(J185:J205)</f>
        <v>13544.983509999998</v>
      </c>
      <c r="K184" s="32">
        <f>J184/I184%</f>
        <v>1942.768719162364</v>
      </c>
      <c r="L184" s="32">
        <f t="shared" si="10"/>
        <v>12847.783509999997</v>
      </c>
    </row>
    <row r="185" spans="1:12" ht="12.75">
      <c r="A185" s="18" t="s">
        <v>8</v>
      </c>
      <c r="B185" s="19" t="s">
        <v>9</v>
      </c>
      <c r="C185" s="33">
        <v>31217.842</v>
      </c>
      <c r="D185" s="33">
        <v>23018.34</v>
      </c>
      <c r="E185" s="33">
        <v>22157.37704</v>
      </c>
      <c r="F185" s="34">
        <f aca="true" t="shared" si="13" ref="F185:F218">E185*100/D185</f>
        <v>96.25966529297942</v>
      </c>
      <c r="G185" s="34">
        <f aca="true" t="shared" si="14" ref="G185:G218">E185-D185</f>
        <v>-860.9629600000007</v>
      </c>
      <c r="H185" s="33">
        <v>8620.4</v>
      </c>
      <c r="I185" s="36"/>
      <c r="J185" s="33">
        <v>5098.17192</v>
      </c>
      <c r="K185" s="35"/>
      <c r="L185" s="35">
        <f t="shared" si="10"/>
        <v>5098.17192</v>
      </c>
    </row>
    <row r="186" spans="1:12" ht="12.75">
      <c r="A186" s="18" t="s">
        <v>10</v>
      </c>
      <c r="B186" s="19" t="s">
        <v>11</v>
      </c>
      <c r="C186" s="33">
        <v>6867.926</v>
      </c>
      <c r="D186" s="33">
        <v>5065.039</v>
      </c>
      <c r="E186" s="33">
        <v>4835.61782</v>
      </c>
      <c r="F186" s="34">
        <f t="shared" si="13"/>
        <v>95.47049529134921</v>
      </c>
      <c r="G186" s="34">
        <f t="shared" si="14"/>
        <v>-229.42117999999937</v>
      </c>
      <c r="H186" s="33">
        <v>1896.496</v>
      </c>
      <c r="I186" s="36"/>
      <c r="J186" s="33">
        <v>1069.80513</v>
      </c>
      <c r="K186" s="35"/>
      <c r="L186" s="35">
        <f t="shared" si="10"/>
        <v>1069.80513</v>
      </c>
    </row>
    <row r="187" spans="1:12" ht="12.75">
      <c r="A187" s="18" t="s">
        <v>12</v>
      </c>
      <c r="B187" s="19" t="s">
        <v>13</v>
      </c>
      <c r="C187" s="33">
        <v>193.797</v>
      </c>
      <c r="D187" s="33">
        <v>153.763</v>
      </c>
      <c r="E187" s="33">
        <v>110.94983</v>
      </c>
      <c r="F187" s="34">
        <f t="shared" si="13"/>
        <v>72.15639002881058</v>
      </c>
      <c r="G187" s="34">
        <f t="shared" si="14"/>
        <v>-42.81317</v>
      </c>
      <c r="H187" s="33">
        <v>3205.527</v>
      </c>
      <c r="I187" s="36"/>
      <c r="J187" s="33">
        <v>2346.52451</v>
      </c>
      <c r="K187" s="35"/>
      <c r="L187" s="35">
        <f t="shared" si="10"/>
        <v>2346.52451</v>
      </c>
    </row>
    <row r="188" spans="1:12" ht="12.75">
      <c r="A188" s="18" t="s">
        <v>44</v>
      </c>
      <c r="B188" s="19" t="s">
        <v>45</v>
      </c>
      <c r="C188" s="33">
        <v>363.7</v>
      </c>
      <c r="D188" s="33">
        <v>298.288</v>
      </c>
      <c r="E188" s="33">
        <v>256.09796</v>
      </c>
      <c r="F188" s="34">
        <f t="shared" si="13"/>
        <v>85.85593788553344</v>
      </c>
      <c r="G188" s="34">
        <f t="shared" si="14"/>
        <v>-42.19004000000001</v>
      </c>
      <c r="H188" s="33">
        <v>1329.194</v>
      </c>
      <c r="I188" s="36"/>
      <c r="J188" s="33">
        <v>912.30864</v>
      </c>
      <c r="K188" s="35"/>
      <c r="L188" s="35">
        <f t="shared" si="10"/>
        <v>912.30864</v>
      </c>
    </row>
    <row r="189" spans="1:12" ht="12.75">
      <c r="A189" s="18" t="s">
        <v>46</v>
      </c>
      <c r="B189" s="19" t="s">
        <v>47</v>
      </c>
      <c r="C189" s="33">
        <v>17.5</v>
      </c>
      <c r="D189" s="33">
        <v>13.475</v>
      </c>
      <c r="E189" s="33">
        <v>11.27871</v>
      </c>
      <c r="F189" s="34">
        <f t="shared" si="13"/>
        <v>83.70100185528757</v>
      </c>
      <c r="G189" s="34">
        <f t="shared" si="14"/>
        <v>-2.1962899999999994</v>
      </c>
      <c r="H189" s="33">
        <v>75.2</v>
      </c>
      <c r="I189" s="36"/>
      <c r="J189" s="33">
        <v>56.296</v>
      </c>
      <c r="K189" s="35"/>
      <c r="L189" s="35">
        <f t="shared" si="10"/>
        <v>56.296</v>
      </c>
    </row>
    <row r="190" spans="1:12" ht="12.75">
      <c r="A190" s="18" t="s">
        <v>14</v>
      </c>
      <c r="B190" s="19" t="s">
        <v>15</v>
      </c>
      <c r="C190" s="33">
        <v>222.503</v>
      </c>
      <c r="D190" s="33">
        <v>187.593</v>
      </c>
      <c r="E190" s="33">
        <v>119.80545</v>
      </c>
      <c r="F190" s="34">
        <f t="shared" si="13"/>
        <v>63.864563176664376</v>
      </c>
      <c r="G190" s="34">
        <f t="shared" si="14"/>
        <v>-67.78755</v>
      </c>
      <c r="H190" s="33">
        <v>1673.349</v>
      </c>
      <c r="I190" s="36"/>
      <c r="J190" s="33">
        <v>1049.93894</v>
      </c>
      <c r="K190" s="35"/>
      <c r="L190" s="35">
        <f t="shared" si="10"/>
        <v>1049.93894</v>
      </c>
    </row>
    <row r="191" spans="1:12" ht="12.75">
      <c r="A191" s="18" t="s">
        <v>16</v>
      </c>
      <c r="B191" s="19" t="s">
        <v>17</v>
      </c>
      <c r="C191" s="33">
        <v>6.4</v>
      </c>
      <c r="D191" s="33">
        <v>5.65</v>
      </c>
      <c r="E191" s="33">
        <v>3.3021</v>
      </c>
      <c r="F191" s="34">
        <f t="shared" si="13"/>
        <v>58.444247787610614</v>
      </c>
      <c r="G191" s="34">
        <f t="shared" si="14"/>
        <v>-2.3479000000000005</v>
      </c>
      <c r="H191" s="33">
        <v>235.5</v>
      </c>
      <c r="I191" s="36"/>
      <c r="J191" s="33">
        <v>113.6746</v>
      </c>
      <c r="K191" s="35"/>
      <c r="L191" s="35">
        <f t="shared" si="10"/>
        <v>113.6746</v>
      </c>
    </row>
    <row r="192" spans="1:12" ht="12.75">
      <c r="A192" s="18" t="s">
        <v>18</v>
      </c>
      <c r="B192" s="19" t="s">
        <v>19</v>
      </c>
      <c r="C192" s="33">
        <v>12</v>
      </c>
      <c r="D192" s="33">
        <v>5.06</v>
      </c>
      <c r="E192" s="33">
        <v>5.06</v>
      </c>
      <c r="F192" s="34">
        <f t="shared" si="13"/>
        <v>100</v>
      </c>
      <c r="G192" s="34">
        <f t="shared" si="14"/>
        <v>0</v>
      </c>
      <c r="H192" s="33">
        <v>588.268</v>
      </c>
      <c r="I192" s="36"/>
      <c r="J192" s="33">
        <v>201.50838</v>
      </c>
      <c r="K192" s="35"/>
      <c r="L192" s="35">
        <f t="shared" si="10"/>
        <v>201.50838</v>
      </c>
    </row>
    <row r="193" spans="1:12" ht="12.75">
      <c r="A193" s="18" t="s">
        <v>20</v>
      </c>
      <c r="B193" s="19" t="s">
        <v>21</v>
      </c>
      <c r="C193" s="33">
        <v>5.448</v>
      </c>
      <c r="D193" s="33">
        <v>4.4</v>
      </c>
      <c r="E193" s="33">
        <v>3.22053</v>
      </c>
      <c r="F193" s="34">
        <f t="shared" si="13"/>
        <v>73.19386363636363</v>
      </c>
      <c r="G193" s="34">
        <f t="shared" si="14"/>
        <v>-1.1794700000000002</v>
      </c>
      <c r="H193" s="33">
        <v>92.843</v>
      </c>
      <c r="I193" s="36"/>
      <c r="J193" s="33">
        <v>26.89611</v>
      </c>
      <c r="K193" s="35"/>
      <c r="L193" s="35">
        <f t="shared" si="10"/>
        <v>26.89611</v>
      </c>
    </row>
    <row r="194" spans="1:12" ht="12.75">
      <c r="A194" s="18" t="s">
        <v>22</v>
      </c>
      <c r="B194" s="19" t="s">
        <v>23</v>
      </c>
      <c r="C194" s="33">
        <v>192.542</v>
      </c>
      <c r="D194" s="33">
        <v>142.782</v>
      </c>
      <c r="E194" s="33">
        <v>126.54177</v>
      </c>
      <c r="F194" s="34">
        <f t="shared" si="13"/>
        <v>88.62585620036138</v>
      </c>
      <c r="G194" s="34">
        <f t="shared" si="14"/>
        <v>-16.24023000000001</v>
      </c>
      <c r="H194" s="33">
        <v>1369.713</v>
      </c>
      <c r="I194" s="36"/>
      <c r="J194" s="33">
        <v>906.4381</v>
      </c>
      <c r="K194" s="35"/>
      <c r="L194" s="35">
        <f t="shared" si="10"/>
        <v>906.4381</v>
      </c>
    </row>
    <row r="195" spans="1:12" ht="12.75">
      <c r="A195" s="18" t="s">
        <v>48</v>
      </c>
      <c r="B195" s="19" t="s">
        <v>49</v>
      </c>
      <c r="C195" s="33">
        <v>127.4</v>
      </c>
      <c r="D195" s="33">
        <v>77</v>
      </c>
      <c r="E195" s="33">
        <v>52.37112</v>
      </c>
      <c r="F195" s="34">
        <f t="shared" si="13"/>
        <v>68.01444155844156</v>
      </c>
      <c r="G195" s="34">
        <f t="shared" si="14"/>
        <v>-24.628880000000002</v>
      </c>
      <c r="H195" s="33">
        <v>493.69</v>
      </c>
      <c r="I195" s="36"/>
      <c r="J195" s="33">
        <v>134.06566</v>
      </c>
      <c r="K195" s="35"/>
      <c r="L195" s="35">
        <f t="shared" si="10"/>
        <v>134.06566</v>
      </c>
    </row>
    <row r="196" spans="1:12" ht="12.75">
      <c r="A196" s="18" t="s">
        <v>50</v>
      </c>
      <c r="B196" s="19" t="s">
        <v>51</v>
      </c>
      <c r="C196" s="33">
        <v>84.81</v>
      </c>
      <c r="D196" s="33">
        <v>56.71</v>
      </c>
      <c r="E196" s="33">
        <v>32.1668</v>
      </c>
      <c r="F196" s="34">
        <f t="shared" si="13"/>
        <v>56.72156586140011</v>
      </c>
      <c r="G196" s="34">
        <f t="shared" si="14"/>
        <v>-24.5432</v>
      </c>
      <c r="H196" s="33">
        <v>396.016</v>
      </c>
      <c r="I196" s="36"/>
      <c r="J196" s="33">
        <v>214.19221</v>
      </c>
      <c r="K196" s="35"/>
      <c r="L196" s="35">
        <f t="shared" si="10"/>
        <v>214.19221</v>
      </c>
    </row>
    <row r="197" spans="1:12" ht="22.5">
      <c r="A197" s="18" t="s">
        <v>24</v>
      </c>
      <c r="B197" s="19" t="s">
        <v>25</v>
      </c>
      <c r="C197" s="33">
        <v>1400</v>
      </c>
      <c r="D197" s="33">
        <v>1400</v>
      </c>
      <c r="E197" s="33">
        <v>300</v>
      </c>
      <c r="F197" s="34">
        <f t="shared" si="13"/>
        <v>21.428571428571427</v>
      </c>
      <c r="G197" s="34">
        <f t="shared" si="14"/>
        <v>-1100</v>
      </c>
      <c r="H197" s="33">
        <v>713.3</v>
      </c>
      <c r="I197" s="33">
        <v>697.2</v>
      </c>
      <c r="J197" s="33">
        <v>11.20832</v>
      </c>
      <c r="K197" s="35">
        <f>J197/I197%</f>
        <v>1.6076190476190475</v>
      </c>
      <c r="L197" s="35">
        <f t="shared" si="10"/>
        <v>-685.9916800000001</v>
      </c>
    </row>
    <row r="198" spans="1:12" ht="12.75">
      <c r="A198" s="18" t="s">
        <v>64</v>
      </c>
      <c r="B198" s="19" t="s">
        <v>65</v>
      </c>
      <c r="C198" s="36"/>
      <c r="D198" s="36"/>
      <c r="E198" s="36"/>
      <c r="F198" s="34"/>
      <c r="G198" s="34"/>
      <c r="H198" s="33">
        <v>255.163</v>
      </c>
      <c r="I198" s="36"/>
      <c r="J198" s="33">
        <v>210.71608</v>
      </c>
      <c r="K198" s="35"/>
      <c r="L198" s="35">
        <f t="shared" si="10"/>
        <v>210.71608</v>
      </c>
    </row>
    <row r="199" spans="1:12" ht="12.75">
      <c r="A199" s="18" t="s">
        <v>54</v>
      </c>
      <c r="B199" s="19" t="s">
        <v>55</v>
      </c>
      <c r="C199" s="36"/>
      <c r="D199" s="36"/>
      <c r="E199" s="36"/>
      <c r="F199" s="34"/>
      <c r="G199" s="34"/>
      <c r="H199" s="36"/>
      <c r="I199" s="36"/>
      <c r="J199" s="33">
        <v>0.84</v>
      </c>
      <c r="K199" s="35"/>
      <c r="L199" s="35">
        <f t="shared" si="10"/>
        <v>0.84</v>
      </c>
    </row>
    <row r="200" spans="1:12" ht="12.75">
      <c r="A200" s="18" t="s">
        <v>26</v>
      </c>
      <c r="B200" s="19" t="s">
        <v>27</v>
      </c>
      <c r="C200" s="33">
        <v>0.9</v>
      </c>
      <c r="D200" s="33">
        <v>0.725</v>
      </c>
      <c r="E200" s="33">
        <v>0.13251</v>
      </c>
      <c r="F200" s="34">
        <f t="shared" si="13"/>
        <v>18.277241379310343</v>
      </c>
      <c r="G200" s="34">
        <f t="shared" si="14"/>
        <v>-0.59249</v>
      </c>
      <c r="H200" s="33">
        <v>1667.641</v>
      </c>
      <c r="I200" s="36"/>
      <c r="J200" s="33">
        <v>970.1345</v>
      </c>
      <c r="K200" s="35"/>
      <c r="L200" s="35">
        <f aca="true" t="shared" si="15" ref="L200:L226">J200-I200</f>
        <v>970.1345</v>
      </c>
    </row>
    <row r="201" spans="1:12" ht="22.5">
      <c r="A201" s="18" t="s">
        <v>28</v>
      </c>
      <c r="B201" s="19" t="s">
        <v>29</v>
      </c>
      <c r="C201" s="36"/>
      <c r="D201" s="36"/>
      <c r="E201" s="36"/>
      <c r="F201" s="34"/>
      <c r="G201" s="34"/>
      <c r="H201" s="33">
        <v>657.5</v>
      </c>
      <c r="I201" s="36"/>
      <c r="J201" s="33">
        <v>424.32931</v>
      </c>
      <c r="K201" s="35"/>
      <c r="L201" s="35">
        <f t="shared" si="15"/>
        <v>424.32931</v>
      </c>
    </row>
    <row r="202" spans="1:12" ht="12.75">
      <c r="A202" s="18" t="s">
        <v>56</v>
      </c>
      <c r="B202" s="19" t="s">
        <v>57</v>
      </c>
      <c r="C202" s="36"/>
      <c r="D202" s="36"/>
      <c r="E202" s="36"/>
      <c r="F202" s="34"/>
      <c r="G202" s="34"/>
      <c r="H202" s="33">
        <v>180</v>
      </c>
      <c r="I202" s="36"/>
      <c r="J202" s="36"/>
      <c r="K202" s="35"/>
      <c r="L202" s="35">
        <f t="shared" si="15"/>
        <v>0</v>
      </c>
    </row>
    <row r="203" spans="1:12" ht="12.75">
      <c r="A203" s="18" t="s">
        <v>30</v>
      </c>
      <c r="B203" s="19" t="s">
        <v>31</v>
      </c>
      <c r="C203" s="36"/>
      <c r="D203" s="36"/>
      <c r="E203" s="36"/>
      <c r="F203" s="34"/>
      <c r="G203" s="34"/>
      <c r="H203" s="33">
        <v>150</v>
      </c>
      <c r="I203" s="36"/>
      <c r="J203" s="36"/>
      <c r="K203" s="35"/>
      <c r="L203" s="35">
        <f t="shared" si="15"/>
        <v>0</v>
      </c>
    </row>
    <row r="204" spans="1:12" ht="12.75">
      <c r="A204" s="20" t="s">
        <v>2</v>
      </c>
      <c r="B204" s="21" t="s">
        <v>3</v>
      </c>
      <c r="C204" s="36"/>
      <c r="D204" s="36"/>
      <c r="E204" s="36"/>
      <c r="F204" s="36"/>
      <c r="G204" s="36"/>
      <c r="H204" s="39">
        <v>-3000</v>
      </c>
      <c r="I204" s="39">
        <v>-2810</v>
      </c>
      <c r="J204" s="39">
        <v>-2310</v>
      </c>
      <c r="K204" s="35">
        <f>J204/I204%</f>
        <v>82.20640569395017</v>
      </c>
      <c r="L204" s="35">
        <f t="shared" si="15"/>
        <v>500</v>
      </c>
    </row>
    <row r="205" spans="1:12" ht="12.75">
      <c r="A205" s="20" t="s">
        <v>102</v>
      </c>
      <c r="B205" s="21" t="s">
        <v>103</v>
      </c>
      <c r="C205" s="39">
        <v>2000</v>
      </c>
      <c r="D205" s="39">
        <v>2000</v>
      </c>
      <c r="E205" s="39">
        <v>2000</v>
      </c>
      <c r="F205" s="31">
        <f>E205*100/D205</f>
        <v>100</v>
      </c>
      <c r="G205" s="31">
        <f>E205-D205</f>
        <v>0</v>
      </c>
      <c r="H205" s="39">
        <v>3000</v>
      </c>
      <c r="I205" s="39">
        <v>2810</v>
      </c>
      <c r="J205" s="39">
        <v>2107.9351</v>
      </c>
      <c r="K205" s="35">
        <f>J205/I205%</f>
        <v>75.01548398576513</v>
      </c>
      <c r="L205" s="35">
        <f t="shared" si="15"/>
        <v>-702.0648999999999</v>
      </c>
    </row>
    <row r="206" spans="1:12" s="13" customFormat="1" ht="28.5">
      <c r="A206" s="16" t="s">
        <v>88</v>
      </c>
      <c r="B206" s="17" t="s">
        <v>89</v>
      </c>
      <c r="C206" s="30">
        <f>SUM(C207:C208)</f>
        <v>2000</v>
      </c>
      <c r="D206" s="30">
        <f>SUM(D207:D208)</f>
        <v>2000</v>
      </c>
      <c r="E206" s="30">
        <f>SUM(E207:E208)</f>
        <v>0</v>
      </c>
      <c r="F206" s="31">
        <f t="shared" si="13"/>
        <v>0</v>
      </c>
      <c r="G206" s="31">
        <f t="shared" si="14"/>
        <v>-2000</v>
      </c>
      <c r="H206" s="30">
        <f>SUM(H207:H208)</f>
        <v>9072.336</v>
      </c>
      <c r="I206" s="30">
        <f>SUM(I207:I208)</f>
        <v>9072.336</v>
      </c>
      <c r="J206" s="30">
        <f>SUM(J207:J208)</f>
        <v>0</v>
      </c>
      <c r="K206" s="32">
        <f>J206/I206%</f>
        <v>0</v>
      </c>
      <c r="L206" s="32">
        <f t="shared" si="15"/>
        <v>-9072.336</v>
      </c>
    </row>
    <row r="207" spans="1:12" ht="22.5">
      <c r="A207" s="18" t="s">
        <v>76</v>
      </c>
      <c r="B207" s="19" t="s">
        <v>77</v>
      </c>
      <c r="C207" s="36"/>
      <c r="D207" s="36"/>
      <c r="E207" s="36"/>
      <c r="F207" s="34"/>
      <c r="G207" s="34"/>
      <c r="H207" s="33">
        <v>189.641</v>
      </c>
      <c r="I207" s="33">
        <v>189.641</v>
      </c>
      <c r="J207" s="36"/>
      <c r="K207" s="35">
        <f>J207/I207%</f>
        <v>0</v>
      </c>
      <c r="L207" s="35">
        <f t="shared" si="15"/>
        <v>-189.641</v>
      </c>
    </row>
    <row r="208" spans="1:12" ht="22.5">
      <c r="A208" s="18" t="s">
        <v>24</v>
      </c>
      <c r="B208" s="19" t="s">
        <v>25</v>
      </c>
      <c r="C208" s="33">
        <v>2000</v>
      </c>
      <c r="D208" s="33">
        <v>2000</v>
      </c>
      <c r="E208" s="36"/>
      <c r="F208" s="34">
        <f t="shared" si="13"/>
        <v>0</v>
      </c>
      <c r="G208" s="34">
        <f t="shared" si="14"/>
        <v>-2000</v>
      </c>
      <c r="H208" s="33">
        <v>8882.695</v>
      </c>
      <c r="I208" s="33">
        <v>8882.695</v>
      </c>
      <c r="J208" s="36"/>
      <c r="K208" s="35">
        <f>J208/I208%</f>
        <v>0</v>
      </c>
      <c r="L208" s="35">
        <f t="shared" si="15"/>
        <v>-8882.695</v>
      </c>
    </row>
    <row r="209" spans="1:12" s="13" customFormat="1" ht="28.5">
      <c r="A209" s="16" t="s">
        <v>90</v>
      </c>
      <c r="B209" s="17" t="s">
        <v>91</v>
      </c>
      <c r="C209" s="30">
        <f>C210</f>
        <v>1090</v>
      </c>
      <c r="D209" s="30">
        <f>D210</f>
        <v>1090</v>
      </c>
      <c r="E209" s="30">
        <f>E210</f>
        <v>1062.29618</v>
      </c>
      <c r="F209" s="31">
        <f t="shared" si="13"/>
        <v>97.45836513761468</v>
      </c>
      <c r="G209" s="30">
        <f t="shared" si="14"/>
        <v>-27.70381999999995</v>
      </c>
      <c r="H209" s="38"/>
      <c r="I209" s="38"/>
      <c r="J209" s="38"/>
      <c r="K209" s="32"/>
      <c r="L209" s="32">
        <f t="shared" si="15"/>
        <v>0</v>
      </c>
    </row>
    <row r="210" spans="1:12" ht="22.5">
      <c r="A210" s="18" t="s">
        <v>36</v>
      </c>
      <c r="B210" s="19" t="s">
        <v>37</v>
      </c>
      <c r="C210" s="33">
        <v>1090</v>
      </c>
      <c r="D210" s="33">
        <v>1090</v>
      </c>
      <c r="E210" s="33">
        <v>1062.29618</v>
      </c>
      <c r="F210" s="34">
        <f t="shared" si="13"/>
        <v>97.45836513761468</v>
      </c>
      <c r="G210" s="35">
        <f t="shared" si="14"/>
        <v>-27.70381999999995</v>
      </c>
      <c r="H210" s="36"/>
      <c r="I210" s="36"/>
      <c r="J210" s="36"/>
      <c r="K210" s="32"/>
      <c r="L210" s="35">
        <f t="shared" si="15"/>
        <v>0</v>
      </c>
    </row>
    <row r="211" spans="1:12" s="13" customFormat="1" ht="28.5">
      <c r="A211" s="16" t="s">
        <v>92</v>
      </c>
      <c r="B211" s="17" t="s">
        <v>93</v>
      </c>
      <c r="C211" s="30">
        <f>SUM(C212:C221)</f>
        <v>1337.1190000000001</v>
      </c>
      <c r="D211" s="30">
        <f>SUM(D212:D221)</f>
        <v>1283.23</v>
      </c>
      <c r="E211" s="30">
        <f>SUM(E212:E221)</f>
        <v>291.33521</v>
      </c>
      <c r="F211" s="31">
        <f t="shared" si="13"/>
        <v>22.70327299081225</v>
      </c>
      <c r="G211" s="30">
        <f t="shared" si="14"/>
        <v>-991.8947900000001</v>
      </c>
      <c r="H211" s="30">
        <f>SUM(H212:H220)</f>
        <v>215</v>
      </c>
      <c r="I211" s="30">
        <f>SUM(I212:I220)</f>
        <v>215</v>
      </c>
      <c r="J211" s="30">
        <f>SUM(J212:J220)</f>
        <v>0</v>
      </c>
      <c r="K211" s="32">
        <f>J211/I211%</f>
        <v>0</v>
      </c>
      <c r="L211" s="32">
        <f t="shared" si="15"/>
        <v>-215</v>
      </c>
    </row>
    <row r="212" spans="1:12" ht="12.75">
      <c r="A212" s="18" t="s">
        <v>8</v>
      </c>
      <c r="B212" s="19" t="s">
        <v>9</v>
      </c>
      <c r="C212" s="33">
        <v>235.288</v>
      </c>
      <c r="D212" s="33">
        <v>235.288</v>
      </c>
      <c r="E212" s="36"/>
      <c r="F212" s="34">
        <f t="shared" si="13"/>
        <v>0</v>
      </c>
      <c r="G212" s="35">
        <f t="shared" si="14"/>
        <v>-235.288</v>
      </c>
      <c r="H212" s="36"/>
      <c r="I212" s="36"/>
      <c r="J212" s="36"/>
      <c r="K212" s="35"/>
      <c r="L212" s="35">
        <f t="shared" si="15"/>
        <v>0</v>
      </c>
    </row>
    <row r="213" spans="1:12" ht="12.75">
      <c r="A213" s="18" t="s">
        <v>10</v>
      </c>
      <c r="B213" s="19" t="s">
        <v>11</v>
      </c>
      <c r="C213" s="33">
        <v>51.763</v>
      </c>
      <c r="D213" s="33">
        <v>51.763</v>
      </c>
      <c r="E213" s="36"/>
      <c r="F213" s="34">
        <f t="shared" si="13"/>
        <v>0</v>
      </c>
      <c r="G213" s="35">
        <f t="shared" si="14"/>
        <v>-51.763</v>
      </c>
      <c r="H213" s="36"/>
      <c r="I213" s="36"/>
      <c r="J213" s="36"/>
      <c r="K213" s="35"/>
      <c r="L213" s="35">
        <f t="shared" si="15"/>
        <v>0</v>
      </c>
    </row>
    <row r="214" spans="1:12" ht="12.75">
      <c r="A214" s="18" t="s">
        <v>12</v>
      </c>
      <c r="B214" s="19" t="s">
        <v>13</v>
      </c>
      <c r="C214" s="33">
        <v>218.5</v>
      </c>
      <c r="D214" s="33">
        <v>218.5</v>
      </c>
      <c r="E214" s="36"/>
      <c r="F214" s="34">
        <f t="shared" si="13"/>
        <v>0</v>
      </c>
      <c r="G214" s="35">
        <f t="shared" si="14"/>
        <v>-218.5</v>
      </c>
      <c r="H214" s="36"/>
      <c r="I214" s="36"/>
      <c r="J214" s="36"/>
      <c r="K214" s="35"/>
      <c r="L214" s="35">
        <f t="shared" si="15"/>
        <v>0</v>
      </c>
    </row>
    <row r="215" spans="1:12" ht="12.75">
      <c r="A215" s="18" t="s">
        <v>14</v>
      </c>
      <c r="B215" s="19" t="s">
        <v>15</v>
      </c>
      <c r="C215" s="33">
        <v>84.318</v>
      </c>
      <c r="D215" s="33">
        <v>84.318</v>
      </c>
      <c r="E215" s="36"/>
      <c r="F215" s="34">
        <f t="shared" si="13"/>
        <v>0</v>
      </c>
      <c r="G215" s="35">
        <f t="shared" si="14"/>
        <v>-84.318</v>
      </c>
      <c r="H215" s="36"/>
      <c r="I215" s="36"/>
      <c r="J215" s="36"/>
      <c r="K215" s="35"/>
      <c r="L215" s="35">
        <f t="shared" si="15"/>
        <v>0</v>
      </c>
    </row>
    <row r="216" spans="1:12" ht="12.75">
      <c r="A216" s="18" t="s">
        <v>16</v>
      </c>
      <c r="B216" s="19" t="s">
        <v>17</v>
      </c>
      <c r="C216" s="33">
        <v>6.1</v>
      </c>
      <c r="D216" s="33">
        <v>6.1</v>
      </c>
      <c r="E216" s="36"/>
      <c r="F216" s="34">
        <f t="shared" si="13"/>
        <v>0</v>
      </c>
      <c r="G216" s="35">
        <f t="shared" si="14"/>
        <v>-6.1</v>
      </c>
      <c r="H216" s="36"/>
      <c r="I216" s="36"/>
      <c r="J216" s="36"/>
      <c r="K216" s="35"/>
      <c r="L216" s="35">
        <f t="shared" si="15"/>
        <v>0</v>
      </c>
    </row>
    <row r="217" spans="1:12" ht="12.75">
      <c r="A217" s="18" t="s">
        <v>20</v>
      </c>
      <c r="B217" s="19" t="s">
        <v>21</v>
      </c>
      <c r="C217" s="33">
        <v>0.2</v>
      </c>
      <c r="D217" s="33">
        <v>0.2</v>
      </c>
      <c r="E217" s="36"/>
      <c r="F217" s="34">
        <f t="shared" si="13"/>
        <v>0</v>
      </c>
      <c r="G217" s="35">
        <f t="shared" si="14"/>
        <v>-0.2</v>
      </c>
      <c r="H217" s="36"/>
      <c r="I217" s="36"/>
      <c r="J217" s="36"/>
      <c r="K217" s="35"/>
      <c r="L217" s="35">
        <f t="shared" si="15"/>
        <v>0</v>
      </c>
    </row>
    <row r="218" spans="1:12" ht="12.75">
      <c r="A218" s="18" t="s">
        <v>22</v>
      </c>
      <c r="B218" s="19" t="s">
        <v>23</v>
      </c>
      <c r="C218" s="33">
        <v>3.45</v>
      </c>
      <c r="D218" s="33">
        <v>3.45</v>
      </c>
      <c r="E218" s="36"/>
      <c r="F218" s="34">
        <f t="shared" si="13"/>
        <v>0</v>
      </c>
      <c r="G218" s="35">
        <f t="shared" si="14"/>
        <v>-3.45</v>
      </c>
      <c r="H218" s="36"/>
      <c r="I218" s="36"/>
      <c r="J218" s="36"/>
      <c r="K218" s="35"/>
      <c r="L218" s="35">
        <f t="shared" si="15"/>
        <v>0</v>
      </c>
    </row>
    <row r="219" spans="1:12" ht="22.5">
      <c r="A219" s="18" t="s">
        <v>24</v>
      </c>
      <c r="B219" s="19" t="s">
        <v>25</v>
      </c>
      <c r="C219" s="33">
        <v>537.5</v>
      </c>
      <c r="D219" s="33">
        <v>483.611</v>
      </c>
      <c r="E219" s="33">
        <v>291.33521</v>
      </c>
      <c r="F219" s="34">
        <f aca="true" t="shared" si="16" ref="F219:F225">E219*100/D219</f>
        <v>60.241642559825976</v>
      </c>
      <c r="G219" s="35">
        <f aca="true" t="shared" si="17" ref="G219:G225">E219-D219</f>
        <v>-192.27578999999997</v>
      </c>
      <c r="H219" s="36"/>
      <c r="I219" s="36"/>
      <c r="J219" s="36"/>
      <c r="K219" s="35"/>
      <c r="L219" s="35">
        <f t="shared" si="15"/>
        <v>0</v>
      </c>
    </row>
    <row r="220" spans="1:12" ht="22.5">
      <c r="A220" s="18" t="s">
        <v>28</v>
      </c>
      <c r="B220" s="19" t="s">
        <v>29</v>
      </c>
      <c r="C220" s="36"/>
      <c r="D220" s="36"/>
      <c r="E220" s="36"/>
      <c r="F220" s="34"/>
      <c r="G220" s="30"/>
      <c r="H220" s="33">
        <v>215</v>
      </c>
      <c r="I220" s="33">
        <v>215</v>
      </c>
      <c r="J220" s="36"/>
      <c r="K220" s="35">
        <f>J220/I220%</f>
        <v>0</v>
      </c>
      <c r="L220" s="35">
        <f t="shared" si="15"/>
        <v>-215</v>
      </c>
    </row>
    <row r="221" spans="1:12" ht="12.75">
      <c r="A221" s="20" t="s">
        <v>102</v>
      </c>
      <c r="B221" s="21" t="s">
        <v>103</v>
      </c>
      <c r="C221" s="39">
        <v>200</v>
      </c>
      <c r="D221" s="39">
        <v>200</v>
      </c>
      <c r="E221" s="36"/>
      <c r="F221" s="31">
        <f>E221*100/D221</f>
        <v>0</v>
      </c>
      <c r="G221" s="31">
        <f>E221-D221</f>
        <v>-200</v>
      </c>
      <c r="H221" s="36"/>
      <c r="I221" s="36"/>
      <c r="J221" s="36"/>
      <c r="K221" s="35"/>
      <c r="L221" s="35">
        <f t="shared" si="15"/>
        <v>0</v>
      </c>
    </row>
    <row r="222" spans="1:12" s="13" customFormat="1" ht="42.75">
      <c r="A222" s="16" t="s">
        <v>94</v>
      </c>
      <c r="B222" s="17" t="s">
        <v>95</v>
      </c>
      <c r="C222" s="30">
        <f>SUM(C223:C225)</f>
        <v>3241102.894</v>
      </c>
      <c r="D222" s="30">
        <f>SUM(D223:D225)</f>
        <v>2663649.332</v>
      </c>
      <c r="E222" s="30">
        <f>SUM(E223:E225)</f>
        <v>2607532.20787</v>
      </c>
      <c r="F222" s="31">
        <f t="shared" si="16"/>
        <v>97.89322402705822</v>
      </c>
      <c r="G222" s="30">
        <f t="shared" si="17"/>
        <v>-56117.124129999895</v>
      </c>
      <c r="H222" s="30">
        <f>SUM(H223:H225)</f>
        <v>86385.366</v>
      </c>
      <c r="I222" s="30">
        <f>SUM(I223:I225)</f>
        <v>81176.39</v>
      </c>
      <c r="J222" s="30">
        <f>SUM(J223:J225)</f>
        <v>59348.11737</v>
      </c>
      <c r="K222" s="32">
        <f>J222/I222%</f>
        <v>73.11007223898476</v>
      </c>
      <c r="L222" s="32">
        <f t="shared" si="15"/>
        <v>-21828.27263</v>
      </c>
    </row>
    <row r="223" spans="1:12" ht="22.5">
      <c r="A223" s="18" t="s">
        <v>96</v>
      </c>
      <c r="B223" s="19" t="s">
        <v>97</v>
      </c>
      <c r="C223" s="33">
        <v>3186473.246</v>
      </c>
      <c r="D223" s="33">
        <v>2610778.284</v>
      </c>
      <c r="E223" s="33">
        <v>2604014.80787</v>
      </c>
      <c r="F223" s="34">
        <f t="shared" si="16"/>
        <v>99.7409402333607</v>
      </c>
      <c r="G223" s="34">
        <f t="shared" si="17"/>
        <v>-6763.47612999985</v>
      </c>
      <c r="H223" s="33">
        <v>261.912</v>
      </c>
      <c r="I223" s="33">
        <v>239.177</v>
      </c>
      <c r="J223" s="33">
        <v>97.07415</v>
      </c>
      <c r="K223" s="35">
        <f>J223/I223%</f>
        <v>40.58674120003178</v>
      </c>
      <c r="L223" s="35">
        <f t="shared" si="15"/>
        <v>-142.10285</v>
      </c>
    </row>
    <row r="224" spans="1:12" ht="22.5">
      <c r="A224" s="18" t="s">
        <v>98</v>
      </c>
      <c r="B224" s="19" t="s">
        <v>99</v>
      </c>
      <c r="C224" s="33">
        <v>5276</v>
      </c>
      <c r="D224" s="33">
        <v>3517.4</v>
      </c>
      <c r="E224" s="33">
        <v>3517.4</v>
      </c>
      <c r="F224" s="34">
        <f t="shared" si="16"/>
        <v>100</v>
      </c>
      <c r="G224" s="34">
        <f t="shared" si="17"/>
        <v>0</v>
      </c>
      <c r="H224" s="33">
        <v>86123.454</v>
      </c>
      <c r="I224" s="33">
        <v>80937.213</v>
      </c>
      <c r="J224" s="33">
        <v>59251.04322</v>
      </c>
      <c r="K224" s="35">
        <f>J224/I224%</f>
        <v>73.20618171025977</v>
      </c>
      <c r="L224" s="35">
        <f t="shared" si="15"/>
        <v>-21686.169780000004</v>
      </c>
    </row>
    <row r="225" spans="1:12" ht="12.75">
      <c r="A225" s="18" t="s">
        <v>100</v>
      </c>
      <c r="B225" s="19" t="s">
        <v>101</v>
      </c>
      <c r="C225" s="33">
        <v>49353.648</v>
      </c>
      <c r="D225" s="33">
        <v>49353.648</v>
      </c>
      <c r="E225" s="36"/>
      <c r="F225" s="34">
        <f t="shared" si="16"/>
        <v>0</v>
      </c>
      <c r="G225" s="34">
        <f t="shared" si="17"/>
        <v>-49353.648</v>
      </c>
      <c r="H225" s="36"/>
      <c r="I225" s="36"/>
      <c r="J225" s="36"/>
      <c r="K225" s="35"/>
      <c r="L225" s="35">
        <f t="shared" si="15"/>
        <v>0</v>
      </c>
    </row>
    <row r="226" spans="1:12" ht="15.75">
      <c r="A226" s="28"/>
      <c r="B226" s="29" t="s">
        <v>113</v>
      </c>
      <c r="C226" s="40">
        <f>C222+C211+C209+C206+C184+C180+C178+C173+C165+C163+C138+C122+C98+C75+C57+C35+C33+C21+C7</f>
        <v>5655631.054000001</v>
      </c>
      <c r="D226" s="40">
        <f aca="true" t="shared" si="18" ref="D226:L226">D222+D211+D209+D206+D184+D180+D178+D173+D165+D163+D138+D122+D98+D75+D57+D35+D33+D21+D7</f>
        <v>4496467.335000001</v>
      </c>
      <c r="E226" s="40">
        <f t="shared" si="18"/>
        <v>4185475.26616</v>
      </c>
      <c r="F226" s="40">
        <f>E226*100/D226</f>
        <v>93.08363553718553</v>
      </c>
      <c r="G226" s="40">
        <f t="shared" si="18"/>
        <v>-310992.0688399999</v>
      </c>
      <c r="H226" s="40">
        <f t="shared" si="18"/>
        <v>580674.266</v>
      </c>
      <c r="I226" s="40">
        <f t="shared" si="18"/>
        <v>440922.132</v>
      </c>
      <c r="J226" s="40">
        <f t="shared" si="18"/>
        <v>330211.72132</v>
      </c>
      <c r="K226" s="41">
        <f>J226/I226%</f>
        <v>74.89116498239196</v>
      </c>
      <c r="L226" s="41">
        <f t="shared" si="15"/>
        <v>-110710.41067999997</v>
      </c>
    </row>
    <row r="227" spans="6:12" ht="12.75">
      <c r="F227" s="23"/>
      <c r="G227" s="24"/>
      <c r="L227" s="25"/>
    </row>
    <row r="228" spans="1:12" ht="18">
      <c r="A228" s="26"/>
      <c r="C228" s="27"/>
      <c r="D228" s="27"/>
      <c r="E228" s="27"/>
      <c r="F228" s="23"/>
      <c r="G228" s="24"/>
      <c r="H228" s="27"/>
      <c r="I228" s="27"/>
      <c r="J228" s="27"/>
      <c r="K228" s="27"/>
      <c r="L228" s="25"/>
    </row>
    <row r="229" spans="6:12" ht="12.75">
      <c r="F229" s="23"/>
      <c r="G229" s="24"/>
      <c r="L229" s="25"/>
    </row>
    <row r="230" ht="12.75">
      <c r="F230"/>
    </row>
    <row r="231" ht="12.75">
      <c r="F231"/>
    </row>
    <row r="232" ht="12.75">
      <c r="F232"/>
    </row>
    <row r="233" spans="3:12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</row>
    <row r="234" ht="12.75">
      <c r="F234"/>
    </row>
    <row r="235" ht="12.75">
      <c r="F235"/>
    </row>
    <row r="236" ht="12.75">
      <c r="F236"/>
    </row>
    <row r="237" ht="12.75">
      <c r="F237"/>
    </row>
    <row r="238" ht="12.75">
      <c r="F238"/>
    </row>
    <row r="239" ht="12.75">
      <c r="F239"/>
    </row>
    <row r="240" ht="12.75">
      <c r="F240"/>
    </row>
    <row r="241" ht="12.75">
      <c r="F241"/>
    </row>
    <row r="242" ht="12.75">
      <c r="F242"/>
    </row>
    <row r="243" ht="12.75">
      <c r="F243"/>
    </row>
    <row r="244" ht="12.75">
      <c r="F244"/>
    </row>
    <row r="245" ht="12.75">
      <c r="F245"/>
    </row>
    <row r="246" ht="12.75">
      <c r="F246"/>
    </row>
    <row r="247" ht="12.75">
      <c r="F247"/>
    </row>
    <row r="248" ht="12.75">
      <c r="F248"/>
    </row>
    <row r="249" ht="12.75">
      <c r="F249"/>
    </row>
    <row r="250" ht="12.75">
      <c r="F250"/>
    </row>
    <row r="251" ht="12.75">
      <c r="F251"/>
    </row>
    <row r="252" ht="12.75">
      <c r="F252"/>
    </row>
    <row r="253" ht="12.75">
      <c r="F253"/>
    </row>
    <row r="254" ht="12.75">
      <c r="F254"/>
    </row>
    <row r="255" ht="12.75"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  <row r="293" ht="12.75">
      <c r="F293"/>
    </row>
    <row r="294" ht="12.75">
      <c r="F294"/>
    </row>
    <row r="295" ht="12.75">
      <c r="F295"/>
    </row>
    <row r="296" ht="12.75">
      <c r="F296"/>
    </row>
    <row r="297" ht="12.75">
      <c r="F297"/>
    </row>
    <row r="298" ht="12.75">
      <c r="F298"/>
    </row>
    <row r="299" ht="12.75">
      <c r="F299"/>
    </row>
    <row r="300" ht="12.75">
      <c r="F300"/>
    </row>
    <row r="301" ht="12.75">
      <c r="F301"/>
    </row>
    <row r="302" ht="12.75">
      <c r="F302"/>
    </row>
    <row r="303" ht="12.75">
      <c r="F303"/>
    </row>
    <row r="304" ht="12.75">
      <c r="F304"/>
    </row>
    <row r="305" ht="12.75">
      <c r="F305"/>
    </row>
    <row r="306" ht="12.75">
      <c r="F306"/>
    </row>
    <row r="307" ht="12.75">
      <c r="F307"/>
    </row>
    <row r="308" ht="12.75">
      <c r="F308"/>
    </row>
    <row r="309" ht="12.75">
      <c r="F309"/>
    </row>
    <row r="310" ht="12.75">
      <c r="F310"/>
    </row>
    <row r="311" ht="12.75">
      <c r="F311"/>
    </row>
    <row r="312" ht="12.75">
      <c r="F312"/>
    </row>
    <row r="313" ht="12.75">
      <c r="F313"/>
    </row>
    <row r="314" ht="12.75">
      <c r="F314"/>
    </row>
    <row r="315" ht="12.75">
      <c r="F315"/>
    </row>
    <row r="316" ht="12.75">
      <c r="F316"/>
    </row>
    <row r="317" ht="12.75">
      <c r="F317"/>
    </row>
    <row r="318" ht="12.75">
      <c r="F318"/>
    </row>
    <row r="319" ht="12.75">
      <c r="F319"/>
    </row>
    <row r="320" ht="12.75">
      <c r="F320"/>
    </row>
    <row r="321" ht="12.75">
      <c r="F321"/>
    </row>
    <row r="322" ht="12.75">
      <c r="F322"/>
    </row>
    <row r="323" ht="12.75">
      <c r="F323"/>
    </row>
    <row r="324" ht="12.75">
      <c r="F324"/>
    </row>
    <row r="325" ht="12.75">
      <c r="F325"/>
    </row>
    <row r="326" ht="12.75">
      <c r="F326"/>
    </row>
    <row r="327" ht="12.75">
      <c r="F327"/>
    </row>
    <row r="328" ht="12.75">
      <c r="F328"/>
    </row>
    <row r="329" ht="12.75">
      <c r="F329"/>
    </row>
    <row r="330" ht="12.75">
      <c r="F330"/>
    </row>
    <row r="331" ht="12.75">
      <c r="F331"/>
    </row>
    <row r="332" ht="12.75">
      <c r="F332"/>
    </row>
    <row r="333" ht="12.75">
      <c r="F333"/>
    </row>
    <row r="334" ht="12.75">
      <c r="F334"/>
    </row>
    <row r="335" ht="12.75">
      <c r="F335"/>
    </row>
    <row r="336" ht="12.75">
      <c r="F336"/>
    </row>
    <row r="337" ht="12.75">
      <c r="F337"/>
    </row>
    <row r="338" ht="12.75">
      <c r="F338"/>
    </row>
    <row r="339" ht="12.75">
      <c r="F339"/>
    </row>
    <row r="340" ht="12.75">
      <c r="F340"/>
    </row>
    <row r="341" ht="12.75">
      <c r="F341"/>
    </row>
    <row r="342" ht="12.75">
      <c r="F342"/>
    </row>
    <row r="343" ht="12.75">
      <c r="F343"/>
    </row>
    <row r="344" ht="12.75">
      <c r="F344"/>
    </row>
    <row r="345" ht="12.75">
      <c r="F345"/>
    </row>
    <row r="346" ht="12.75">
      <c r="F346"/>
    </row>
    <row r="347" ht="12.75">
      <c r="F347"/>
    </row>
    <row r="348" ht="12.75">
      <c r="F348"/>
    </row>
    <row r="349" ht="12.75">
      <c r="F349"/>
    </row>
    <row r="350" ht="12.75">
      <c r="F350"/>
    </row>
    <row r="351" ht="12.75">
      <c r="F351"/>
    </row>
    <row r="352" ht="12.75">
      <c r="F352"/>
    </row>
    <row r="353" ht="12.75">
      <c r="F353"/>
    </row>
    <row r="354" ht="12.75">
      <c r="F354"/>
    </row>
    <row r="355" ht="12.75">
      <c r="F355"/>
    </row>
    <row r="356" ht="12.75">
      <c r="F356"/>
    </row>
    <row r="357" ht="12.75">
      <c r="F357"/>
    </row>
    <row r="358" ht="12.75">
      <c r="F358"/>
    </row>
    <row r="359" ht="12.75">
      <c r="F359"/>
    </row>
    <row r="360" ht="12.75">
      <c r="F360"/>
    </row>
    <row r="361" ht="12.75">
      <c r="F361"/>
    </row>
    <row r="362" ht="12.75">
      <c r="F362"/>
    </row>
    <row r="363" ht="12.75">
      <c r="F363"/>
    </row>
    <row r="364" ht="12.75">
      <c r="F364"/>
    </row>
    <row r="365" ht="12.75">
      <c r="F365"/>
    </row>
    <row r="366" ht="12.75">
      <c r="F366"/>
    </row>
    <row r="367" ht="12.75">
      <c r="F367"/>
    </row>
    <row r="368" ht="12.75">
      <c r="F368"/>
    </row>
    <row r="369" ht="12.75">
      <c r="F369"/>
    </row>
    <row r="370" ht="12.75">
      <c r="F370"/>
    </row>
    <row r="371" ht="12.75">
      <c r="F371"/>
    </row>
    <row r="372" ht="12.75">
      <c r="F372"/>
    </row>
    <row r="373" ht="12.75">
      <c r="F373"/>
    </row>
    <row r="374" ht="12.75">
      <c r="F374"/>
    </row>
    <row r="375" ht="12.75">
      <c r="F375"/>
    </row>
    <row r="376" ht="12.75">
      <c r="F376"/>
    </row>
    <row r="377" ht="12.75">
      <c r="F377"/>
    </row>
    <row r="378" ht="12.75">
      <c r="F378"/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4" ht="12.75">
      <c r="F384"/>
    </row>
    <row r="385" ht="12.75">
      <c r="F385"/>
    </row>
    <row r="386" ht="12.75">
      <c r="F386"/>
    </row>
    <row r="387" ht="12.75">
      <c r="F387"/>
    </row>
    <row r="388" ht="12.75">
      <c r="F388"/>
    </row>
    <row r="389" ht="12.75">
      <c r="F389"/>
    </row>
    <row r="390" ht="12.75">
      <c r="F390"/>
    </row>
    <row r="391" ht="12.75">
      <c r="F391"/>
    </row>
    <row r="392" ht="12.75">
      <c r="F392"/>
    </row>
    <row r="393" ht="12.75">
      <c r="F393"/>
    </row>
    <row r="394" ht="12.75">
      <c r="F394"/>
    </row>
    <row r="395" ht="12.75">
      <c r="F395"/>
    </row>
    <row r="396" ht="12.75">
      <c r="F396"/>
    </row>
    <row r="397" ht="12.75">
      <c r="F397"/>
    </row>
    <row r="398" ht="12.75">
      <c r="F398"/>
    </row>
    <row r="399" ht="12.75">
      <c r="F399"/>
    </row>
    <row r="400" ht="12.75">
      <c r="F400"/>
    </row>
    <row r="401" ht="12.75">
      <c r="F401"/>
    </row>
    <row r="402" ht="12.75">
      <c r="F402"/>
    </row>
    <row r="403" ht="12.75">
      <c r="F403"/>
    </row>
    <row r="404" ht="12.75">
      <c r="F404"/>
    </row>
    <row r="405" ht="12.75">
      <c r="F405"/>
    </row>
    <row r="406" ht="12.75">
      <c r="F406"/>
    </row>
    <row r="407" ht="12.75">
      <c r="F407"/>
    </row>
    <row r="408" ht="12.75">
      <c r="F408"/>
    </row>
    <row r="409" ht="12.75">
      <c r="F409"/>
    </row>
    <row r="410" ht="12.75">
      <c r="F410"/>
    </row>
    <row r="411" ht="12.75">
      <c r="F411"/>
    </row>
    <row r="412" ht="12.75">
      <c r="F412"/>
    </row>
    <row r="413" ht="12.75">
      <c r="F413"/>
    </row>
    <row r="414" ht="12.75">
      <c r="F414"/>
    </row>
    <row r="415" ht="12.75">
      <c r="F415"/>
    </row>
    <row r="416" ht="12.75">
      <c r="F416"/>
    </row>
    <row r="417" ht="12.75">
      <c r="F417"/>
    </row>
    <row r="418" ht="12.75">
      <c r="F418"/>
    </row>
    <row r="419" ht="12.75">
      <c r="F419"/>
    </row>
    <row r="420" ht="12.75">
      <c r="F420"/>
    </row>
    <row r="421" ht="12.75">
      <c r="F421"/>
    </row>
    <row r="422" ht="12.75">
      <c r="F422"/>
    </row>
    <row r="423" ht="12.75">
      <c r="F423"/>
    </row>
    <row r="424" ht="12.75">
      <c r="F424"/>
    </row>
    <row r="425" ht="12.75">
      <c r="F425"/>
    </row>
    <row r="426" ht="12.75">
      <c r="F426"/>
    </row>
    <row r="427" ht="12.75">
      <c r="F427"/>
    </row>
    <row r="428" ht="12.75">
      <c r="F428"/>
    </row>
    <row r="429" ht="12.75">
      <c r="F429"/>
    </row>
    <row r="430" ht="12.75">
      <c r="F430"/>
    </row>
    <row r="431" ht="12.75">
      <c r="F431"/>
    </row>
    <row r="432" ht="12.75">
      <c r="F432"/>
    </row>
    <row r="433" ht="12.75">
      <c r="F433"/>
    </row>
    <row r="434" ht="12.75">
      <c r="F434"/>
    </row>
    <row r="435" ht="12.75">
      <c r="F435"/>
    </row>
    <row r="436" ht="12.75">
      <c r="F436"/>
    </row>
    <row r="437" ht="12.75">
      <c r="F437"/>
    </row>
    <row r="438" ht="12.75">
      <c r="F438"/>
    </row>
    <row r="439" ht="12.75">
      <c r="F439"/>
    </row>
    <row r="440" ht="12.75">
      <c r="F440"/>
    </row>
    <row r="441" ht="12.75">
      <c r="F441"/>
    </row>
    <row r="442" ht="12.75">
      <c r="F442"/>
    </row>
    <row r="443" ht="12.75">
      <c r="F443"/>
    </row>
    <row r="444" ht="12.75">
      <c r="F444"/>
    </row>
    <row r="445" ht="12.75">
      <c r="F445"/>
    </row>
    <row r="446" ht="12.75">
      <c r="F446"/>
    </row>
    <row r="447" ht="12.75">
      <c r="F447"/>
    </row>
    <row r="448" ht="12.75">
      <c r="F448"/>
    </row>
    <row r="449" ht="12.75">
      <c r="F449"/>
    </row>
    <row r="450" ht="12.75">
      <c r="F450"/>
    </row>
    <row r="451" ht="12.75">
      <c r="F451"/>
    </row>
    <row r="452" ht="12.75">
      <c r="F452"/>
    </row>
    <row r="453" ht="12.75">
      <c r="F453"/>
    </row>
    <row r="454" ht="12.75">
      <c r="F454"/>
    </row>
    <row r="455" ht="12.75">
      <c r="F455"/>
    </row>
    <row r="456" ht="12.75">
      <c r="F456"/>
    </row>
    <row r="457" ht="12.75">
      <c r="F457"/>
    </row>
    <row r="458" ht="12.75">
      <c r="F458"/>
    </row>
    <row r="459" ht="12.75">
      <c r="F459"/>
    </row>
    <row r="460" ht="12.75">
      <c r="F460"/>
    </row>
    <row r="461" ht="12.75">
      <c r="F461"/>
    </row>
    <row r="462" ht="12.75">
      <c r="F462"/>
    </row>
    <row r="463" ht="12.75">
      <c r="F463"/>
    </row>
    <row r="464" ht="12.75">
      <c r="F464"/>
    </row>
    <row r="465" ht="12.75">
      <c r="F465"/>
    </row>
    <row r="466" ht="12.75">
      <c r="F466"/>
    </row>
    <row r="467" ht="12.75">
      <c r="F467"/>
    </row>
    <row r="468" ht="12.75">
      <c r="F468"/>
    </row>
    <row r="469" ht="12.75">
      <c r="F469"/>
    </row>
    <row r="470" ht="12.75">
      <c r="F470"/>
    </row>
    <row r="471" ht="12.75">
      <c r="F471"/>
    </row>
    <row r="472" ht="12.75">
      <c r="F472"/>
    </row>
    <row r="473" ht="12.75">
      <c r="F473"/>
    </row>
    <row r="474" ht="12.75">
      <c r="F474"/>
    </row>
    <row r="475" ht="12.75">
      <c r="F475"/>
    </row>
    <row r="476" ht="12.75">
      <c r="F476"/>
    </row>
    <row r="477" ht="12.75">
      <c r="F477"/>
    </row>
    <row r="478" ht="12.75">
      <c r="F478"/>
    </row>
    <row r="479" ht="12.75">
      <c r="F479"/>
    </row>
    <row r="480" ht="12.75">
      <c r="F480"/>
    </row>
    <row r="481" ht="12.75">
      <c r="F481"/>
    </row>
    <row r="482" ht="12.75">
      <c r="F482"/>
    </row>
    <row r="483" ht="12.75">
      <c r="F483"/>
    </row>
    <row r="484" ht="12.75">
      <c r="F484"/>
    </row>
    <row r="485" ht="12.75">
      <c r="F485"/>
    </row>
    <row r="486" ht="12.75">
      <c r="F486"/>
    </row>
    <row r="487" ht="12.75">
      <c r="F487"/>
    </row>
    <row r="488" ht="12.75">
      <c r="F488"/>
    </row>
    <row r="489" ht="12.75">
      <c r="F489"/>
    </row>
    <row r="490" ht="12.75">
      <c r="F490"/>
    </row>
    <row r="491" ht="12.75">
      <c r="F491"/>
    </row>
    <row r="492" ht="12.75">
      <c r="F492"/>
    </row>
    <row r="493" ht="12.75">
      <c r="F493"/>
    </row>
    <row r="494" ht="12.75">
      <c r="F494"/>
    </row>
    <row r="495" ht="12.75">
      <c r="F495"/>
    </row>
    <row r="496" ht="12.75">
      <c r="F496"/>
    </row>
    <row r="497" ht="12.75">
      <c r="F497"/>
    </row>
    <row r="498" ht="12.75">
      <c r="F498"/>
    </row>
    <row r="499" ht="12.75">
      <c r="F499"/>
    </row>
    <row r="500" ht="12.75">
      <c r="F500"/>
    </row>
    <row r="501" ht="12.75">
      <c r="F501"/>
    </row>
    <row r="502" ht="12.75">
      <c r="F502"/>
    </row>
    <row r="503" ht="12.75">
      <c r="F503"/>
    </row>
    <row r="504" ht="12.75">
      <c r="F504"/>
    </row>
    <row r="505" ht="12.75">
      <c r="F505"/>
    </row>
    <row r="506" ht="12.75">
      <c r="F506"/>
    </row>
    <row r="507" ht="12.75">
      <c r="F507"/>
    </row>
    <row r="508" ht="12.75">
      <c r="F508"/>
    </row>
    <row r="509" ht="12.75">
      <c r="F509"/>
    </row>
    <row r="510" ht="12.75">
      <c r="F510"/>
    </row>
    <row r="511" ht="12.75">
      <c r="F511"/>
    </row>
    <row r="512" ht="12.75">
      <c r="F512"/>
    </row>
    <row r="513" ht="12.75">
      <c r="F513"/>
    </row>
    <row r="514" ht="12.75">
      <c r="F514"/>
    </row>
    <row r="515" ht="12.75">
      <c r="F515"/>
    </row>
    <row r="516" ht="12.75">
      <c r="F516"/>
    </row>
    <row r="517" ht="12.75">
      <c r="F517"/>
    </row>
    <row r="518" ht="12.75">
      <c r="F518"/>
    </row>
    <row r="519" ht="12.75">
      <c r="F519"/>
    </row>
    <row r="520" ht="12.75">
      <c r="F520"/>
    </row>
    <row r="521" ht="12.75">
      <c r="F521"/>
    </row>
    <row r="522" ht="12.75">
      <c r="F522"/>
    </row>
    <row r="523" ht="12.75">
      <c r="F523"/>
    </row>
    <row r="524" ht="12.75">
      <c r="F524"/>
    </row>
    <row r="525" ht="12.75">
      <c r="F525"/>
    </row>
    <row r="526" ht="12.75">
      <c r="F526"/>
    </row>
    <row r="527" ht="12.75">
      <c r="F527"/>
    </row>
    <row r="528" ht="12.75">
      <c r="F528"/>
    </row>
    <row r="529" ht="12.75">
      <c r="F529"/>
    </row>
    <row r="530" ht="12.75">
      <c r="F530"/>
    </row>
    <row r="531" ht="12.75">
      <c r="F531"/>
    </row>
    <row r="532" ht="12.75">
      <c r="F532"/>
    </row>
    <row r="533" ht="12.75">
      <c r="F533"/>
    </row>
    <row r="534" ht="12.75">
      <c r="F534"/>
    </row>
    <row r="535" ht="12.75">
      <c r="F535"/>
    </row>
    <row r="536" ht="12.75">
      <c r="F536"/>
    </row>
    <row r="537" ht="12.75">
      <c r="F537"/>
    </row>
    <row r="538" ht="12.75">
      <c r="F538"/>
    </row>
    <row r="539" ht="12.75">
      <c r="F539"/>
    </row>
    <row r="540" ht="12.75">
      <c r="F540"/>
    </row>
    <row r="541" ht="12.75">
      <c r="F541"/>
    </row>
    <row r="542" ht="12.75">
      <c r="F542"/>
    </row>
    <row r="543" ht="12.75">
      <c r="F543"/>
    </row>
    <row r="544" ht="12.75">
      <c r="F544"/>
    </row>
    <row r="545" ht="12.75">
      <c r="F545"/>
    </row>
    <row r="546" ht="12.75">
      <c r="F546"/>
    </row>
    <row r="547" ht="12.75">
      <c r="F547"/>
    </row>
    <row r="548" ht="12.75">
      <c r="F548"/>
    </row>
    <row r="549" ht="12.75">
      <c r="F549"/>
    </row>
    <row r="550" ht="12.75">
      <c r="F550"/>
    </row>
    <row r="551" ht="12.75">
      <c r="F551"/>
    </row>
    <row r="552" ht="12.75">
      <c r="F552"/>
    </row>
    <row r="553" ht="12.75">
      <c r="F553"/>
    </row>
    <row r="554" ht="12.75">
      <c r="F554"/>
    </row>
    <row r="555" ht="12.75">
      <c r="F555"/>
    </row>
    <row r="556" ht="12.75">
      <c r="F556"/>
    </row>
    <row r="557" ht="12.75">
      <c r="F557"/>
    </row>
    <row r="558" ht="12.75">
      <c r="F558"/>
    </row>
    <row r="559" ht="12.75">
      <c r="F559"/>
    </row>
    <row r="560" ht="12.75">
      <c r="F560"/>
    </row>
    <row r="561" ht="12.75">
      <c r="F561"/>
    </row>
    <row r="562" ht="12.75">
      <c r="F562"/>
    </row>
    <row r="563" ht="12.75">
      <c r="F563"/>
    </row>
    <row r="564" ht="12.75">
      <c r="F564"/>
    </row>
    <row r="565" ht="12.75">
      <c r="F565"/>
    </row>
    <row r="566" ht="12.75">
      <c r="F566"/>
    </row>
    <row r="567" ht="12.75">
      <c r="F567"/>
    </row>
    <row r="568" ht="12.75">
      <c r="F568"/>
    </row>
    <row r="569" ht="12.75">
      <c r="F569"/>
    </row>
    <row r="570" ht="12.75">
      <c r="F570"/>
    </row>
    <row r="571" ht="12.75">
      <c r="F571"/>
    </row>
    <row r="572" ht="12.75">
      <c r="F572"/>
    </row>
    <row r="573" ht="12.75">
      <c r="F573"/>
    </row>
    <row r="574" ht="12.75">
      <c r="F574"/>
    </row>
    <row r="575" ht="12.75">
      <c r="F575"/>
    </row>
    <row r="576" ht="12.75">
      <c r="F576"/>
    </row>
    <row r="577" ht="12.75">
      <c r="F577"/>
    </row>
    <row r="578" ht="12.75">
      <c r="F578"/>
    </row>
    <row r="579" ht="12.75">
      <c r="F579"/>
    </row>
    <row r="580" ht="12.75">
      <c r="F580"/>
    </row>
    <row r="581" ht="12.75">
      <c r="F581"/>
    </row>
    <row r="582" ht="12.75">
      <c r="F582"/>
    </row>
    <row r="583" ht="12.75">
      <c r="F583"/>
    </row>
    <row r="584" ht="12.75">
      <c r="F584"/>
    </row>
    <row r="585" ht="12.75">
      <c r="F585"/>
    </row>
    <row r="586" ht="12.75">
      <c r="F586"/>
    </row>
    <row r="587" ht="12.75">
      <c r="F587"/>
    </row>
    <row r="588" ht="12.75">
      <c r="F588"/>
    </row>
    <row r="589" ht="12.75">
      <c r="F589"/>
    </row>
    <row r="590" ht="12.75">
      <c r="F590"/>
    </row>
    <row r="591" ht="12.75">
      <c r="F591"/>
    </row>
    <row r="592" ht="12.75">
      <c r="F592"/>
    </row>
    <row r="593" ht="12.75">
      <c r="F593"/>
    </row>
    <row r="594" ht="12.75">
      <c r="F594"/>
    </row>
    <row r="595" ht="12.75">
      <c r="F595"/>
    </row>
    <row r="596" ht="12.75">
      <c r="F596"/>
    </row>
    <row r="597" ht="12.75">
      <c r="F597"/>
    </row>
    <row r="598" ht="12.75">
      <c r="F598"/>
    </row>
    <row r="599" ht="12.75">
      <c r="F599"/>
    </row>
    <row r="600" ht="12.75">
      <c r="F600"/>
    </row>
    <row r="601" ht="12.75">
      <c r="F601"/>
    </row>
    <row r="602" ht="12.75">
      <c r="F602"/>
    </row>
    <row r="603" ht="12.75">
      <c r="F603"/>
    </row>
    <row r="604" ht="12.75">
      <c r="F604"/>
    </row>
    <row r="605" ht="12.75">
      <c r="F605"/>
    </row>
    <row r="606" ht="12.75">
      <c r="F606"/>
    </row>
    <row r="607" ht="12.75">
      <c r="F607"/>
    </row>
    <row r="608" ht="12.75">
      <c r="F608"/>
    </row>
    <row r="609" ht="12.75">
      <c r="F609"/>
    </row>
    <row r="610" ht="12.75">
      <c r="F610"/>
    </row>
    <row r="611" ht="12.75">
      <c r="F611"/>
    </row>
    <row r="612" ht="12.75">
      <c r="F612"/>
    </row>
    <row r="613" ht="12.75">
      <c r="F613"/>
    </row>
    <row r="614" ht="12.75">
      <c r="F614"/>
    </row>
    <row r="615" ht="12.75">
      <c r="F615"/>
    </row>
    <row r="616" ht="12.75">
      <c r="F616"/>
    </row>
    <row r="617" ht="12.75">
      <c r="F617"/>
    </row>
    <row r="618" ht="12.75">
      <c r="F618"/>
    </row>
    <row r="619" ht="12.75">
      <c r="F619"/>
    </row>
    <row r="620" ht="12.75">
      <c r="F620"/>
    </row>
    <row r="621" ht="12.75">
      <c r="F621"/>
    </row>
    <row r="622" ht="12.75">
      <c r="F622"/>
    </row>
    <row r="623" ht="12.75">
      <c r="F623"/>
    </row>
    <row r="624" ht="12.75">
      <c r="F624"/>
    </row>
    <row r="625" ht="12.75">
      <c r="F625"/>
    </row>
    <row r="626" ht="12.75">
      <c r="F626"/>
    </row>
    <row r="627" ht="12.75">
      <c r="F627"/>
    </row>
    <row r="628" ht="12.75">
      <c r="F628"/>
    </row>
    <row r="629" ht="12.75">
      <c r="F629"/>
    </row>
    <row r="630" ht="12.75">
      <c r="F630"/>
    </row>
    <row r="631" ht="12.75">
      <c r="F631"/>
    </row>
    <row r="632" ht="12.75">
      <c r="F632"/>
    </row>
    <row r="633" ht="12.75">
      <c r="F633"/>
    </row>
    <row r="634" ht="12.75">
      <c r="F634"/>
    </row>
    <row r="635" ht="12.75">
      <c r="F635"/>
    </row>
    <row r="636" ht="12.75">
      <c r="F636"/>
    </row>
    <row r="637" ht="12.75">
      <c r="F637"/>
    </row>
    <row r="638" ht="12.75">
      <c r="F638"/>
    </row>
    <row r="639" ht="12.75">
      <c r="F639"/>
    </row>
    <row r="640" ht="12.75">
      <c r="F640"/>
    </row>
    <row r="641" ht="12.75">
      <c r="F641"/>
    </row>
    <row r="642" ht="12.75">
      <c r="F642"/>
    </row>
    <row r="643" ht="12.75">
      <c r="F643"/>
    </row>
    <row r="644" ht="12.75">
      <c r="F644"/>
    </row>
    <row r="645" ht="12.75">
      <c r="F645"/>
    </row>
    <row r="646" ht="12.75">
      <c r="F646"/>
    </row>
  </sheetData>
  <printOptions/>
  <pageMargins left="0.39" right="0.19" top="0.7" bottom="0.2478856809565471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budobl4</cp:lastModifiedBy>
  <cp:lastPrinted>2016-11-08T13:06:30Z</cp:lastPrinted>
  <dcterms:created xsi:type="dcterms:W3CDTF">2016-10-04T10:51:39Z</dcterms:created>
  <dcterms:modified xsi:type="dcterms:W3CDTF">2016-11-08T13:06:31Z</dcterms:modified>
  <cp:category/>
  <cp:version/>
  <cp:contentType/>
  <cp:contentStatus/>
</cp:coreProperties>
</file>