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0485" activeTab="0"/>
  </bookViews>
  <sheets>
    <sheet name="2018-2019" sheetId="1" r:id="rId1"/>
  </sheets>
  <externalReferences>
    <externalReference r:id="rId4"/>
    <externalReference r:id="rId5"/>
    <externalReference r:id="rId6"/>
    <externalReference r:id="rId7"/>
  </externalReferences>
  <definedNames>
    <definedName name="_1">'[1]01.01.99'!#REF!</definedName>
    <definedName name="_22">#REF!</definedName>
    <definedName name="_xlfn.AGGREGATE" hidden="1">#NAME?</definedName>
    <definedName name="_А120211">#REF!</definedName>
    <definedName name="_Б21000">#REF!</definedName>
    <definedName name="_Б22000">#REF!</definedName>
    <definedName name="_Б22100">#REF!</definedName>
    <definedName name="_Б22101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бер_00">#REF!</definedName>
    <definedName name="В68">#REF!</definedName>
    <definedName name="вс">#REF!</definedName>
    <definedName name="груд_99">#REF!</definedName>
    <definedName name="_xlnm.Print_Titles" localSheetId="0">'2018-2019'!$2:$8</definedName>
    <definedName name="Лист1">#REF!</definedName>
    <definedName name="ммм">#REF!</definedName>
    <definedName name="_xlnm.Print_Area" localSheetId="0">'2018-2019'!$A$1:$J$42</definedName>
    <definedName name="оррр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<sst xmlns="http://schemas.openxmlformats.org/spreadsheetml/2006/main" count="62" uniqueCount="52">
  <si>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</si>
  <si>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</si>
  <si>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</si>
  <si>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</si>
  <si>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</si>
  <si>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</si>
  <si>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</si>
  <si>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10=(гр.7+гр.8)</t>
  </si>
  <si>
    <t>Податкові надходження</t>
  </si>
  <si>
    <t xml:space="preserve">Податок на прибуток підприємств </t>
  </si>
  <si>
    <t>Х</t>
  </si>
  <si>
    <t>Плата за ліцензії на право оптової торгівлі алкогольними напоями та тютюновими виробами</t>
  </si>
  <si>
    <t>Плата за видачу ліцензій на роздрібну торгівлю алкогольними і тютюновими виробами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</si>
  <si>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</si>
  <si>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</si>
  <si>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</si>
  <si>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</si>
  <si>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 xml:space="preserve">Плата за оренду майнових комплексів та іншого майна, що у комунальній власності </t>
  </si>
  <si>
    <t>Інші неподаткові надходження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</si>
  <si>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</si>
  <si>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Власні надходження бюджетних установ </t>
  </si>
  <si>
    <t>Доходи від операцій з капіталом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</si>
  <si>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</si>
  <si>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та сертифікати, що сплачується ліцензіатами за місцем здійснення діяльності</t>
  </si>
  <si>
    <t>Частина чистого прибутку (доходу) комунальних унітарних підприємств та їх об'єднань, що вилучається до бюджету</t>
  </si>
  <si>
    <t>грн.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</si>
  <si>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</si>
  <si>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</si>
  <si>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Рентна плата та плата за використання інших природних ресурсів</t>
  </si>
  <si>
    <t>13020000</t>
  </si>
  <si>
    <t>Рентна плата за спеціальне використання води</t>
  </si>
  <si>
    <t>13030000</t>
  </si>
  <si>
    <t xml:space="preserve">Рентна плата за користування надрами </t>
  </si>
  <si>
    <t>13070000</t>
  </si>
  <si>
    <t>Плата за використання інших природних ресурсів  </t>
  </si>
  <si>
    <t>19000000</t>
  </si>
  <si>
    <t>Інші податки та збори </t>
  </si>
  <si>
    <t>19010000</t>
  </si>
  <si>
    <t>Екологічний податок </t>
  </si>
  <si>
    <t>22010000</t>
  </si>
  <si>
    <t>Плата за надання адміністративних послуг</t>
  </si>
  <si>
    <t>22010200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</si>
  <si>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</si>
  <si>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>22010500</t>
  </si>
  <si>
    <t>Плата за ліцензії на виробництво спирту етилового, коньячного і плодового, алкогольних напоїв та тютюнових виробів</t>
  </si>
  <si>
    <t>22010700</t>
  </si>
  <si>
    <t>Плата за ліцензії на право експорту, імпорту алкогольними  напоями та тютюновими виробами</t>
  </si>
  <si>
    <t>22010900</t>
  </si>
  <si>
    <t>Орендна плата за водні об’єкти (їх частини), що надаються в користування на умовах оренди, районними, Київською та Севастопольською міськими державними адміністраціями, місцевими радами</t>
  </si>
  <si>
    <t>2018 рік</t>
  </si>
  <si>
    <t xml:space="preserve">Індикативні прогнозні показники доходів обласного бюджету на 2018 - 2019 роки </t>
  </si>
  <si>
    <t>2019 рік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</si>
</sst>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.00\ _р_._-;\-* #,##0.00\ _р_._-;_-* &quot;-&quot;??\ _р_._-;_-@_-"/>
    <numFmt numFmtId="189" formatCode="_-* #,##0\ &quot;к.&quot;_-;\-* #,##0\ &quot;к.&quot;_-;_-* &quot;-&quot;\ &quot;к.&quot;_-;_-@_-"/>
    <numFmt numFmtId="190" formatCode="_-* #,##0\ _к_._-;\-* #,##0\ _к_._-;_-* &quot;-&quot;\ _к_._-;_-@_-"/>
    <numFmt numFmtId="191" formatCode="_-* #,##0.00\ &quot;к.&quot;_-;\-* #,##0.00\ &quot;к.&quot;_-;_-* &quot;-&quot;??\ &quot;к.&quot;_-;_-@_-"/>
    <numFmt numFmtId="192" formatCode="_-* #,##0.00\ _к_._-;\-* #,##0.00\ _к_._-;_-* &quot;-&quot;??\ _к_._-;_-@_-"/>
    <numFmt numFmtId="193" formatCode="0.0"/>
    <numFmt numFmtId="194" formatCode="0.000000"/>
    <numFmt numFmtId="195" formatCode="0.00000"/>
    <numFmt numFmtId="196" formatCode="0.0000"/>
    <numFmt numFmtId="197" formatCode="0.000"/>
    <numFmt numFmtId="198" formatCode="0.0000000"/>
    <numFmt numFmtId="199" formatCode="#,##0.0_);\-#,##0.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\$#.00"/>
    <numFmt numFmtId="205" formatCode="#.00"/>
    <numFmt numFmtId="206" formatCode="%#.00"/>
    <numFmt numFmtId="207" formatCode="#,##0.0"/>
  </numFmts>
  <fonts count="38">
    <font>
      <sz val="10"/>
      <name val="Arial Cyr"/>
      <family val="0"/>
    </font>
    <font>
      <u val="single"/>
      <sz val="9"/>
      <color indexed="12"/>
      <name val="Times New Roman"/>
      <family val="1"/>
    </font>
    <font>
      <sz val="10"/>
      <name val="MS Sans Serif"/>
      <family val="0"/>
    </font>
    <font>
      <u val="single"/>
      <sz val="9"/>
      <color indexed="36"/>
      <name val="Times New Roman"/>
      <family val="1"/>
    </font>
    <font>
      <sz val="12"/>
      <name val="UkrainianPragmatica"/>
      <family val="0"/>
    </font>
    <font>
      <sz val="8"/>
      <name val="Arial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0"/>
      <name val="Times New Roman"/>
      <family val="1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8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9" fillId="0" borderId="0">
      <alignment/>
      <protection locked="0"/>
    </xf>
    <xf numFmtId="205" fontId="9" fillId="0" borderId="0">
      <alignment/>
      <protection locked="0"/>
    </xf>
    <xf numFmtId="4" fontId="9" fillId="0" borderId="0">
      <alignment/>
      <protection locked="0"/>
    </xf>
    <xf numFmtId="205" fontId="9" fillId="0" borderId="0">
      <alignment/>
      <protection locked="0"/>
    </xf>
    <xf numFmtId="204" fontId="9" fillId="0" borderId="0">
      <alignment/>
      <protection locked="0"/>
    </xf>
    <xf numFmtId="0" fontId="9" fillId="0" borderId="0">
      <alignment/>
      <protection locked="0"/>
    </xf>
    <xf numFmtId="0" fontId="9" fillId="0" borderId="1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0" fontId="11" fillId="2" borderId="0" applyNumberFormat="0" applyBorder="0" applyAlignment="0" applyProtection="0"/>
    <xf numFmtId="0" fontId="36" fillId="3" borderId="0" applyNumberFormat="0" applyBorder="0" applyAlignment="0" applyProtection="0"/>
    <xf numFmtId="0" fontId="11" fillId="4" borderId="0" applyNumberFormat="0" applyBorder="0" applyAlignment="0" applyProtection="0"/>
    <xf numFmtId="0" fontId="36" fillId="5" borderId="0" applyNumberFormat="0" applyBorder="0" applyAlignment="0" applyProtection="0"/>
    <xf numFmtId="0" fontId="11" fillId="6" borderId="0" applyNumberFormat="0" applyBorder="0" applyAlignment="0" applyProtection="0"/>
    <xf numFmtId="0" fontId="36" fillId="7" borderId="0" applyNumberFormat="0" applyBorder="0" applyAlignment="0" applyProtection="0"/>
    <xf numFmtId="0" fontId="11" fillId="8" borderId="0" applyNumberFormat="0" applyBorder="0" applyAlignment="0" applyProtection="0"/>
    <xf numFmtId="0" fontId="36" fillId="9" borderId="0" applyNumberFormat="0" applyBorder="0" applyAlignment="0" applyProtection="0"/>
    <xf numFmtId="0" fontId="11" fillId="3" borderId="0" applyNumberFormat="0" applyBorder="0" applyAlignment="0" applyProtection="0"/>
    <xf numFmtId="0" fontId="36" fillId="2" borderId="0" applyNumberFormat="0" applyBorder="0" applyAlignment="0" applyProtection="0"/>
    <xf numFmtId="0" fontId="11" fillId="5" borderId="0" applyNumberFormat="0" applyBorder="0" applyAlignment="0" applyProtection="0"/>
    <xf numFmtId="0" fontId="36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36" fillId="10" borderId="0" applyNumberFormat="0" applyBorder="0" applyAlignment="0" applyProtection="0"/>
    <xf numFmtId="0" fontId="11" fillId="11" borderId="0" applyNumberFormat="0" applyBorder="0" applyAlignment="0" applyProtection="0"/>
    <xf numFmtId="0" fontId="36" fillId="5" borderId="0" applyNumberFormat="0" applyBorder="0" applyAlignment="0" applyProtection="0"/>
    <xf numFmtId="0" fontId="11" fillId="12" borderId="0" applyNumberFormat="0" applyBorder="0" applyAlignment="0" applyProtection="0"/>
    <xf numFmtId="0" fontId="36" fillId="13" borderId="0" applyNumberFormat="0" applyBorder="0" applyAlignment="0" applyProtection="0"/>
    <xf numFmtId="0" fontId="11" fillId="8" borderId="0" applyNumberFormat="0" applyBorder="0" applyAlignment="0" applyProtection="0"/>
    <xf numFmtId="0" fontId="36" fillId="14" borderId="0" applyNumberFormat="0" applyBorder="0" applyAlignment="0" applyProtection="0"/>
    <xf numFmtId="0" fontId="11" fillId="10" borderId="0" applyNumberFormat="0" applyBorder="0" applyAlignment="0" applyProtection="0"/>
    <xf numFmtId="0" fontId="36" fillId="10" borderId="0" applyNumberFormat="0" applyBorder="0" applyAlignment="0" applyProtection="0"/>
    <xf numFmtId="0" fontId="11" fillId="15" borderId="0" applyNumberFormat="0" applyBorder="0" applyAlignment="0" applyProtection="0"/>
    <xf numFmtId="0" fontId="36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2" fillId="16" borderId="0" applyNumberFormat="0" applyBorder="0" applyAlignment="0" applyProtection="0"/>
    <xf numFmtId="0" fontId="37" fillId="10" borderId="0" applyNumberFormat="0" applyBorder="0" applyAlignment="0" applyProtection="0"/>
    <xf numFmtId="0" fontId="12" fillId="11" borderId="0" applyNumberFormat="0" applyBorder="0" applyAlignment="0" applyProtection="0"/>
    <xf numFmtId="0" fontId="37" fillId="5" borderId="0" applyNumberFormat="0" applyBorder="0" applyAlignment="0" applyProtection="0"/>
    <xf numFmtId="0" fontId="12" fillId="12" borderId="0" applyNumberFormat="0" applyBorder="0" applyAlignment="0" applyProtection="0"/>
    <xf numFmtId="0" fontId="37" fillId="13" borderId="0" applyNumberFormat="0" applyBorder="0" applyAlignment="0" applyProtection="0"/>
    <xf numFmtId="0" fontId="12" fillId="17" borderId="0" applyNumberFormat="0" applyBorder="0" applyAlignment="0" applyProtection="0"/>
    <xf numFmtId="0" fontId="37" fillId="14" borderId="0" applyNumberFormat="0" applyBorder="0" applyAlignment="0" applyProtection="0"/>
    <xf numFmtId="0" fontId="12" fillId="18" borderId="0" applyNumberFormat="0" applyBorder="0" applyAlignment="0" applyProtection="0"/>
    <xf numFmtId="0" fontId="37" fillId="18" borderId="0" applyNumberFormat="0" applyBorder="0" applyAlignment="0" applyProtection="0"/>
    <xf numFmtId="0" fontId="12" fillId="19" borderId="0" applyNumberFormat="0" applyBorder="0" applyAlignment="0" applyProtection="0"/>
    <xf numFmtId="0" fontId="37" fillId="20" borderId="0" applyNumberFormat="0" applyBorder="0" applyAlignment="0" applyProtection="0"/>
    <xf numFmtId="0" fontId="12" fillId="3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9" fillId="0" borderId="0">
      <alignment/>
      <protection locked="0"/>
    </xf>
    <xf numFmtId="0" fontId="9" fillId="0" borderId="0">
      <alignment/>
      <protection locked="0"/>
    </xf>
    <xf numFmtId="0" fontId="13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13" fillId="0" borderId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25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4" fillId="14" borderId="2" applyNumberFormat="0" applyAlignment="0" applyProtection="0"/>
    <xf numFmtId="0" fontId="14" fillId="5" borderId="2" applyNumberFormat="0" applyAlignment="0" applyProtection="0"/>
    <xf numFmtId="0" fontId="15" fillId="13" borderId="3" applyNumberFormat="0" applyAlignment="0" applyProtection="0"/>
    <xf numFmtId="0" fontId="16" fillId="13" borderId="2" applyNumberFormat="0" applyAlignment="0" applyProtection="0"/>
    <xf numFmtId="0" fontId="1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 vertical="top"/>
      <protection/>
    </xf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26" borderId="9" applyNumberFormat="0" applyAlignment="0" applyProtection="0"/>
    <xf numFmtId="0" fontId="25" fillId="26" borderId="9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9" fillId="7" borderId="2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0" fillId="4" borderId="0" applyNumberFormat="0" applyBorder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9" borderId="11" applyNumberFormat="0" applyFont="0" applyAlignment="0" applyProtection="0"/>
    <xf numFmtId="0" fontId="8" fillId="9" borderId="11" applyNumberFormat="0" applyFont="0" applyAlignment="0" applyProtection="0"/>
    <xf numFmtId="9" fontId="0" fillId="0" borderId="0" applyFont="0" applyFill="0" applyBorder="0" applyAlignment="0" applyProtection="0"/>
    <xf numFmtId="0" fontId="15" fillId="7" borderId="3" applyNumberFormat="0" applyAlignment="0" applyProtection="0"/>
    <xf numFmtId="0" fontId="32" fillId="0" borderId="12" applyNumberFormat="0" applyFill="0" applyAlignment="0" applyProtection="0"/>
    <xf numFmtId="0" fontId="33" fillId="14" borderId="0" applyNumberFormat="0" applyBorder="0" applyAlignment="0" applyProtection="0"/>
    <xf numFmtId="0" fontId="34" fillId="0" borderId="0">
      <alignment/>
      <protection/>
    </xf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88" fontId="4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7" fillId="6" borderId="0" applyNumberFormat="0" applyBorder="0" applyAlignment="0" applyProtection="0"/>
    <xf numFmtId="206" fontId="9" fillId="0" borderId="0">
      <alignment/>
      <protection locked="0"/>
    </xf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horizontal="center" wrapText="1"/>
    </xf>
    <xf numFmtId="0" fontId="6" fillId="0" borderId="18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8" xfId="0" applyFont="1" applyBorder="1" applyAlignment="1">
      <alignment wrapText="1"/>
    </xf>
    <xf numFmtId="0" fontId="8" fillId="0" borderId="14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justify"/>
    </xf>
    <xf numFmtId="0" fontId="6" fillId="0" borderId="14" xfId="143" applyFont="1" applyFill="1" applyBorder="1" applyAlignment="1">
      <alignment horizontal="right"/>
      <protection/>
    </xf>
    <xf numFmtId="0" fontId="6" fillId="0" borderId="0" xfId="143" applyFont="1" applyFill="1" applyBorder="1" applyAlignment="1">
      <alignment wrapText="1"/>
      <protection/>
    </xf>
    <xf numFmtId="0" fontId="6" fillId="0" borderId="18" xfId="141" applyFont="1" applyBorder="1" applyAlignment="1">
      <alignment wrapText="1"/>
      <protection/>
    </xf>
    <xf numFmtId="0" fontId="8" fillId="0" borderId="18" xfId="0" applyFont="1" applyBorder="1" applyAlignment="1">
      <alignment horizontal="justify"/>
    </xf>
    <xf numFmtId="0" fontId="6" fillId="0" borderId="18" xfId="0" applyFont="1" applyFill="1" applyBorder="1" applyAlignment="1">
      <alignment wrapText="1"/>
    </xf>
    <xf numFmtId="0" fontId="6" fillId="0" borderId="15" xfId="0" applyFont="1" applyBorder="1" applyAlignment="1">
      <alignment/>
    </xf>
    <xf numFmtId="0" fontId="6" fillId="0" borderId="22" xfId="0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3" fontId="6" fillId="0" borderId="21" xfId="0" applyNumberFormat="1" applyFont="1" applyFill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35" fillId="0" borderId="23" xfId="142" applyNumberFormat="1" applyFont="1" applyFill="1" applyBorder="1" applyAlignment="1" applyProtection="1">
      <alignment vertical="center"/>
      <protection/>
    </xf>
    <xf numFmtId="0" fontId="6" fillId="0" borderId="14" xfId="0" applyFont="1" applyBorder="1" applyAlignment="1">
      <alignment horizontal="right"/>
    </xf>
    <xf numFmtId="4" fontId="6" fillId="0" borderId="0" xfId="0" applyNumberFormat="1" applyFont="1" applyAlignment="1">
      <alignment/>
    </xf>
    <xf numFmtId="3" fontId="6" fillId="0" borderId="18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6" fillId="0" borderId="14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</cellXfs>
  <cellStyles count="15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- Акцент1" xfId="25"/>
    <cellStyle name="20% — акцент1" xfId="26"/>
    <cellStyle name="20% - Акцент2" xfId="27"/>
    <cellStyle name="20% — акцент2" xfId="28"/>
    <cellStyle name="20% - Акцент3" xfId="29"/>
    <cellStyle name="20% — акцент3" xfId="30"/>
    <cellStyle name="20% - Акцент4" xfId="31"/>
    <cellStyle name="20% — акцент4" xfId="32"/>
    <cellStyle name="20% - Акцент5" xfId="33"/>
    <cellStyle name="20% — акцент5" xfId="34"/>
    <cellStyle name="20% - Акцент6" xfId="35"/>
    <cellStyle name="20% — акцент6" xfId="36"/>
    <cellStyle name="20% – Акцентування1" xfId="37"/>
    <cellStyle name="20% – Акцентування2" xfId="38"/>
    <cellStyle name="20% – Акцентування3" xfId="39"/>
    <cellStyle name="20% – Акцентування4" xfId="40"/>
    <cellStyle name="20% – Акцентування5" xfId="41"/>
    <cellStyle name="20% – Акцентування6" xfId="42"/>
    <cellStyle name="40% - Акцент1" xfId="43"/>
    <cellStyle name="40% — акцент1" xfId="44"/>
    <cellStyle name="40% - Акцент2" xfId="45"/>
    <cellStyle name="40% — акцент2" xfId="46"/>
    <cellStyle name="40% - Акцент3" xfId="47"/>
    <cellStyle name="40% — акцент3" xfId="48"/>
    <cellStyle name="40% - Акцент4" xfId="49"/>
    <cellStyle name="40% — акцент4" xfId="50"/>
    <cellStyle name="40% - Акцент5" xfId="51"/>
    <cellStyle name="40% — акцент5" xfId="52"/>
    <cellStyle name="40% - Акцент6" xfId="53"/>
    <cellStyle name="40% — акцент6" xfId="54"/>
    <cellStyle name="40% – Акцентування1" xfId="55"/>
    <cellStyle name="40% – Акцентування2" xfId="56"/>
    <cellStyle name="40% – Акцентування3" xfId="57"/>
    <cellStyle name="40% – Акцентування4" xfId="58"/>
    <cellStyle name="40% – Акцентування5" xfId="59"/>
    <cellStyle name="40% – Акцентування6" xfId="60"/>
    <cellStyle name="60% - Акцент1" xfId="61"/>
    <cellStyle name="60% — акцент1" xfId="62"/>
    <cellStyle name="60% - Акцент2" xfId="63"/>
    <cellStyle name="60% — акцент2" xfId="64"/>
    <cellStyle name="60% - Акцент3" xfId="65"/>
    <cellStyle name="60% — акцент3" xfId="66"/>
    <cellStyle name="60% - Акцент4" xfId="67"/>
    <cellStyle name="60% — акцент4" xfId="68"/>
    <cellStyle name="60% - Акцент5" xfId="69"/>
    <cellStyle name="60% — акцент5" xfId="70"/>
    <cellStyle name="60% - Акцент6" xfId="71"/>
    <cellStyle name="60% — акцент6" xfId="72"/>
    <cellStyle name="60% – Акцентування1" xfId="73"/>
    <cellStyle name="60% – Акцентування2" xfId="74"/>
    <cellStyle name="60% – Акцентування3" xfId="75"/>
    <cellStyle name="60% – Акцентування4" xfId="76"/>
    <cellStyle name="60% – Акцентування5" xfId="77"/>
    <cellStyle name="60% – Акцентування6" xfId="78"/>
    <cellStyle name="F2" xfId="79"/>
    <cellStyle name="F3" xfId="80"/>
    <cellStyle name="F4" xfId="81"/>
    <cellStyle name="F5" xfId="82"/>
    <cellStyle name="F6" xfId="83"/>
    <cellStyle name="F7" xfId="84"/>
    <cellStyle name="F8" xfId="85"/>
    <cellStyle name="Iau?iue_atacln 1998 di eern." xfId="86"/>
    <cellStyle name="Normal_meresha_07" xfId="87"/>
    <cellStyle name="Акцент1" xfId="88"/>
    <cellStyle name="Акцент2" xfId="89"/>
    <cellStyle name="Акцент3" xfId="90"/>
    <cellStyle name="Акцент4" xfId="91"/>
    <cellStyle name="Акцент5" xfId="92"/>
    <cellStyle name="Акцент6" xfId="93"/>
    <cellStyle name="Акцентування1" xfId="94"/>
    <cellStyle name="Акцентування2" xfId="95"/>
    <cellStyle name="Акцентування3" xfId="96"/>
    <cellStyle name="Акцентування4" xfId="97"/>
    <cellStyle name="Акцентування5" xfId="98"/>
    <cellStyle name="Акцентування6" xfId="99"/>
    <cellStyle name="Ввід" xfId="100"/>
    <cellStyle name="Ввод " xfId="101"/>
    <cellStyle name="Вывод" xfId="102"/>
    <cellStyle name="Вычисление" xfId="103"/>
    <cellStyle name="Hyperlink" xfId="104"/>
    <cellStyle name="Currency" xfId="105"/>
    <cellStyle name="Currency [0]" xfId="106"/>
    <cellStyle name="Добре" xfId="107"/>
    <cellStyle name="Заголовок 1" xfId="108"/>
    <cellStyle name="Заголовок 2" xfId="109"/>
    <cellStyle name="Заголовок 3" xfId="110"/>
    <cellStyle name="Заголовок 4" xfId="111"/>
    <cellStyle name="Звичайний 10" xfId="112"/>
    <cellStyle name="Звичайний 11" xfId="113"/>
    <cellStyle name="Звичайний 12" xfId="114"/>
    <cellStyle name="Звичайний 13" xfId="115"/>
    <cellStyle name="Звичайний 14" xfId="116"/>
    <cellStyle name="Звичайний 15" xfId="117"/>
    <cellStyle name="Звичайний 16" xfId="118"/>
    <cellStyle name="Звичайний 17" xfId="119"/>
    <cellStyle name="Звичайний 18" xfId="120"/>
    <cellStyle name="Звичайний 19" xfId="121"/>
    <cellStyle name="Звичайний 2" xfId="122"/>
    <cellStyle name="Звичайний 20" xfId="123"/>
    <cellStyle name="Звичайний 3" xfId="124"/>
    <cellStyle name="Звичайний 4" xfId="125"/>
    <cellStyle name="Звичайний 5" xfId="126"/>
    <cellStyle name="Звичайний 6" xfId="127"/>
    <cellStyle name="Звичайний 7" xfId="128"/>
    <cellStyle name="Звичайний 8" xfId="129"/>
    <cellStyle name="Звичайний 9" xfId="130"/>
    <cellStyle name="Звичайний_Додаток _ 3 зм_ни 4575" xfId="131"/>
    <cellStyle name="Зв'язана клітинка" xfId="132"/>
    <cellStyle name="Итог" xfId="133"/>
    <cellStyle name="Контрольна клітинка" xfId="134"/>
    <cellStyle name="Контрольная ячейка" xfId="135"/>
    <cellStyle name="Назва" xfId="136"/>
    <cellStyle name="Название" xfId="137"/>
    <cellStyle name="Нейтральный" xfId="138"/>
    <cellStyle name="Обчислення" xfId="139"/>
    <cellStyle name="Обычный 2" xfId="140"/>
    <cellStyle name="Обычный_Doh_an2000" xfId="141"/>
    <cellStyle name="Обычный_Рішення про мб 2015 - додатки остаточні" xfId="142"/>
    <cellStyle name="Обычный_розпис обласний_2011_тимчас" xfId="143"/>
    <cellStyle name="Followed Hyperlink" xfId="144"/>
    <cellStyle name="Підсумок" xfId="145"/>
    <cellStyle name="Плохой" xfId="146"/>
    <cellStyle name="Поганий" xfId="147"/>
    <cellStyle name="Пояснение" xfId="148"/>
    <cellStyle name="Примечание" xfId="149"/>
    <cellStyle name="Примітка" xfId="150"/>
    <cellStyle name="Percent" xfId="151"/>
    <cellStyle name="Результат" xfId="152"/>
    <cellStyle name="Связанная ячейка" xfId="153"/>
    <cellStyle name="Середній" xfId="154"/>
    <cellStyle name="Стиль 1" xfId="155"/>
    <cellStyle name="Текст попередження" xfId="156"/>
    <cellStyle name="Текст пояснення" xfId="157"/>
    <cellStyle name="Текст предупреждения" xfId="158"/>
    <cellStyle name="Тысячи [0]_Розподіл (2)" xfId="159"/>
    <cellStyle name="Тысячи_бюджет 1998 по клас." xfId="160"/>
    <cellStyle name="Comma" xfId="161"/>
    <cellStyle name="Comma [0]" xfId="162"/>
    <cellStyle name="Хороший" xfId="163"/>
    <cellStyle name="Џђћ–…ќ’ќ›‰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513-3\C\&#1052;&#1086;&#1080;%20&#1076;&#1086;&#1082;&#1091;&#1084;&#1077;&#1085;&#1090;&#1099;\DOH_AN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54;&#1050;&#1059;&#1052;&#1045;&#1053;&#1058;&#1048;\&#1052;&#1086;&#1080;%20&#1076;&#1086;&#1082;&#1091;&#1084;&#1077;&#1085;&#1090;&#1099;\&#1052;&#1086;&#1080;%20&#1076;&#1086;&#1082;&#1091;&#1084;&#1077;&#1085;&#1090;&#1099;\PLAN\2015\&#1052;&#1086;&#1080;%20&#1076;&#1086;&#1082;&#1091;&#1084;&#1077;&#1085;&#1090;&#1099;\&#1052;&#1086;&#1080;%20&#1076;&#1086;&#1082;&#1091;&#1084;&#1077;&#1085;&#1090;&#1099;\PLAN\2006\&#1052;&#1086;&#1080;%20&#1076;&#1086;&#1082;&#1091;&#1084;&#1077;&#1085;&#1090;&#1099;\&#1052;&#1086;&#1080;%20&#1076;&#1086;&#1082;&#1091;&#1084;&#1077;&#1085;&#1090;&#1099;\ANALIZ\&#1040;&#1053;&#1040;&#1051;&#1048;&#1047;_2004\&#1040;&#1085;&#1072;&#1083;&#1080;&#1079;_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54;&#1050;&#1059;&#1052;&#1045;&#1053;&#1058;&#1048;\&#1052;&#1086;&#1080;%20&#1076;&#1086;&#1082;&#1091;&#1084;&#1077;&#1085;&#1090;&#1099;\&#1052;&#1086;&#1080;%20&#1076;&#1086;&#1082;&#1091;&#1084;&#1077;&#1085;&#1090;&#1099;\PLAN\2015\&#1052;&#1086;&#1080;%20&#1076;&#1086;&#1082;&#1091;&#1084;&#1077;&#1085;&#1090;&#1099;\&#1052;&#1086;&#1080;%20&#1076;&#1086;&#1082;&#1091;&#1084;&#1077;&#1085;&#1090;&#1099;\PLAN\200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-8(00)"/>
      <sheetName val="область-8(00)"/>
      <sheetName val="серп_00"/>
      <sheetName val="дот7"/>
      <sheetName val="область-7(00)"/>
      <sheetName val="разом-7(00)"/>
      <sheetName val="лип_00"/>
      <sheetName val="дот6"/>
      <sheetName val="разом_6(порівн)"/>
      <sheetName val="область-6(00)"/>
      <sheetName val="разом-6(00)"/>
      <sheetName val="черв_00"/>
      <sheetName val="5"/>
      <sheetName val="дот5 (2)"/>
      <sheetName val="дот5"/>
      <sheetName val="трав_00"/>
      <sheetName val="область-5 (00)"/>
      <sheetName val="разом_5(порівн)"/>
      <sheetName val="разом-5(00)"/>
      <sheetName val="дот4 (2)"/>
      <sheetName val="дот4"/>
      <sheetName val="область-4 (00)"/>
      <sheetName val="Лист7"/>
      <sheetName val="Лист8"/>
      <sheetName val="разом_4(порівн)"/>
      <sheetName val="разом-4(00)"/>
      <sheetName val="квіт_00"/>
      <sheetName val="analiz-3_00"/>
      <sheetName val="бер_00"/>
      <sheetName val="разом_3(порівн)"/>
      <sheetName val="груд_99"/>
      <sheetName val="вер.-99"/>
      <sheetName val="область-9"/>
      <sheetName val="обл.бюджет (9)"/>
      <sheetName val="разом-9"/>
      <sheetName val="analiz-9_99"/>
      <sheetName val="область-8 (2)"/>
      <sheetName val="Лист4 (3)"/>
      <sheetName val="Лист4 (2)"/>
      <sheetName val="Лист4"/>
      <sheetName val="серп.-99"/>
      <sheetName val="область-8"/>
      <sheetName val="обл.бюджет (8)"/>
      <sheetName val="разом-8"/>
      <sheetName val="analiz-8_99"/>
      <sheetName val="лип.-99"/>
      <sheetName val="область-7"/>
      <sheetName val="обл.бюджет (7)"/>
      <sheetName val="разом-7"/>
      <sheetName val="analiz-7_99"/>
      <sheetName val="черв.-99"/>
      <sheetName val="черв.-99 (2)"/>
      <sheetName val="область-6"/>
      <sheetName val="обл.бюджет (6)"/>
      <sheetName val="разом-6"/>
      <sheetName val="analiz-6_99"/>
      <sheetName val="трав.-99 (2)"/>
      <sheetName val="разом-5"/>
      <sheetName val="область-5"/>
      <sheetName val="обл.бюджет (5)"/>
      <sheetName val="5_99"/>
      <sheetName val="analiz-5_99"/>
      <sheetName val="трав.-99"/>
      <sheetName val="квіт.-99 (2)"/>
      <sheetName val="разом-4"/>
      <sheetName val="область-4"/>
      <sheetName val="обл.бюджет (4)"/>
      <sheetName val="4_99"/>
      <sheetName val="analiz-4_99"/>
      <sheetName val="квіт.-99"/>
      <sheetName val="І кв.99"/>
      <sheetName val="обл.бюджет (3)"/>
      <sheetName val="3_99"/>
      <sheetName val="analiz-3_99"/>
      <sheetName val="бер.-99"/>
      <sheetName val="2_99"/>
      <sheetName val="analiz-2_99"/>
      <sheetName val="лют.-99 "/>
      <sheetName val="1_99"/>
      <sheetName val="analiz-1_99"/>
      <sheetName val="січ.-99"/>
      <sheetName val="Запор. (2)"/>
      <sheetName val="Лист6"/>
      <sheetName val="Запор."/>
      <sheetName val="12-98 (2)"/>
      <sheetName val="12-98"/>
      <sheetName val="обл.бюджет (2)"/>
      <sheetName val="1998"/>
      <sheetName val="12 міс."/>
      <sheetName val="analiz-1998"/>
      <sheetName val="Лист1 (2)"/>
      <sheetName val="11-98"/>
      <sheetName val="11 міс."/>
      <sheetName val="analiz-11"/>
      <sheetName val="9-98"/>
      <sheetName val="analiz-10"/>
      <sheetName val="10 міс."/>
      <sheetName val="analiz-9"/>
      <sheetName val="9 міс."/>
      <sheetName val="7 міс. (2)"/>
      <sheetName val="обл.бюджет"/>
      <sheetName val="Диаграмма3"/>
      <sheetName val="Лист2"/>
      <sheetName val="Лист1"/>
      <sheetName val="analiz-1"/>
      <sheetName val="analiz-2"/>
      <sheetName val="analiz-3"/>
      <sheetName val="analiz-4"/>
      <sheetName val="analiz-6"/>
      <sheetName val="6 міс."/>
      <sheetName val="analiz-7"/>
      <sheetName val="7 міс."/>
      <sheetName val="analiz-8"/>
      <sheetName val="8 міс."/>
      <sheetName val="analiz-12"/>
      <sheetName val="Лист3"/>
      <sheetName val="Диаграмма1"/>
      <sheetName val="Лист5"/>
      <sheetName val="підприємства"/>
      <sheetName val="Лист8 (2)"/>
      <sheetName val="Лист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7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1" sqref="J1"/>
    </sheetView>
  </sheetViews>
  <sheetFormatPr defaultColWidth="9.00390625" defaultRowHeight="12.75"/>
  <cols>
    <col min="1" max="1" width="10.25390625" style="1" customWidth="1"/>
    <col min="2" max="2" width="35.125" style="1" customWidth="1"/>
    <col min="3" max="3" width="13.00390625" style="1" customWidth="1"/>
    <col min="4" max="4" width="12.375" style="1" customWidth="1"/>
    <col min="5" max="5" width="10.625" style="1" customWidth="1"/>
    <col min="6" max="6" width="12.125" style="1" customWidth="1"/>
    <col min="7" max="7" width="11.75390625" style="1" customWidth="1"/>
    <col min="8" max="8" width="10.25390625" style="1" customWidth="1"/>
    <col min="9" max="9" width="9.00390625" style="1" customWidth="1"/>
    <col min="10" max="10" width="11.75390625" style="1" customWidth="1"/>
    <col min="11" max="11" width="0" style="1" hidden="1" customWidth="1"/>
    <col min="12" max="12" width="9.625" style="1" hidden="1" customWidth="1"/>
    <col min="13" max="13" width="0" style="38" hidden="1" customWidth="1"/>
    <col min="14" max="14" width="9.625" style="1" hidden="1" customWidth="1"/>
    <col min="15" max="15" width="9.125" style="1" customWidth="1"/>
    <col min="16" max="16" width="9.625" style="1" bestFit="1" customWidth="1"/>
    <col min="17" max="16384" width="9.125" style="1" customWidth="1"/>
  </cols>
  <sheetData>
    <row r="2" spans="1:10" ht="18.75">
      <c r="A2" s="44" t="s">
        <v>50</v>
      </c>
      <c r="B2" s="44"/>
      <c r="C2" s="44"/>
      <c r="D2" s="44"/>
      <c r="E2" s="44"/>
      <c r="F2" s="44"/>
      <c r="G2" s="44"/>
      <c r="H2" s="44"/>
      <c r="I2" s="44"/>
      <c r="J2" s="44"/>
    </row>
    <row r="4" ht="12.75">
      <c r="J4" s="36" t="s">
        <v>25</v>
      </c>
    </row>
    <row r="5" spans="1:10" ht="12.75">
      <c r="A5" s="2"/>
      <c r="B5" s="2"/>
      <c r="C5" s="47" t="s">
        <v>49</v>
      </c>
      <c r="D5" s="48"/>
      <c r="E5" s="48"/>
      <c r="F5" s="49"/>
      <c r="G5" s="47" t="s">
        <v>51</v>
      </c>
      <c r="H5" s="48"/>
      <c r="I5" s="48"/>
      <c r="J5" s="49"/>
    </row>
    <row r="6" spans="1:10" ht="25.5">
      <c r="A6" s="3" t="s">
        <v>0</v>
      </c>
      <c r="B6" s="3" t="s">
        <v>1</v>
      </c>
      <c r="C6" s="4" t="s">
        <v>2</v>
      </c>
      <c r="D6" s="45" t="s">
        <v>3</v>
      </c>
      <c r="E6" s="46"/>
      <c r="F6" s="4" t="s">
        <v>4</v>
      </c>
      <c r="G6" s="4" t="s">
        <v>2</v>
      </c>
      <c r="H6" s="45" t="s">
        <v>3</v>
      </c>
      <c r="I6" s="50"/>
      <c r="J6" s="7" t="s">
        <v>4</v>
      </c>
    </row>
    <row r="7" spans="1:10" ht="38.25">
      <c r="A7" s="8"/>
      <c r="B7" s="8"/>
      <c r="C7" s="8"/>
      <c r="D7" s="4" t="s">
        <v>4</v>
      </c>
      <c r="E7" s="5" t="s">
        <v>5</v>
      </c>
      <c r="F7" s="8"/>
      <c r="G7" s="8"/>
      <c r="H7" s="4" t="s">
        <v>4</v>
      </c>
      <c r="I7" s="9" t="s">
        <v>5</v>
      </c>
      <c r="J7" s="10"/>
    </row>
    <row r="8" spans="1:16" ht="25.5">
      <c r="A8" s="11">
        <v>1</v>
      </c>
      <c r="B8" s="11">
        <v>2</v>
      </c>
      <c r="C8" s="11">
        <v>3</v>
      </c>
      <c r="D8" s="5">
        <v>4</v>
      </c>
      <c r="E8" s="11">
        <v>5</v>
      </c>
      <c r="F8" s="11" t="s">
        <v>6</v>
      </c>
      <c r="G8" s="11">
        <v>7</v>
      </c>
      <c r="H8" s="5">
        <v>8</v>
      </c>
      <c r="I8" s="11">
        <v>9</v>
      </c>
      <c r="J8" s="6" t="s">
        <v>7</v>
      </c>
      <c r="L8" s="35"/>
      <c r="M8" s="35">
        <v>2016</v>
      </c>
      <c r="N8" s="35"/>
      <c r="O8" s="35"/>
      <c r="P8" s="35"/>
    </row>
    <row r="9" spans="1:16" ht="12.75">
      <c r="A9" s="2"/>
      <c r="B9" s="12"/>
      <c r="C9" s="13"/>
      <c r="D9" s="14"/>
      <c r="E9" s="13"/>
      <c r="F9" s="13"/>
      <c r="G9" s="13"/>
      <c r="H9" s="14"/>
      <c r="I9" s="13"/>
      <c r="J9" s="12"/>
      <c r="L9" s="35"/>
      <c r="N9" s="35"/>
      <c r="O9" s="38"/>
      <c r="P9" s="35"/>
    </row>
    <row r="10" spans="1:16" ht="12.75">
      <c r="A10" s="13">
        <v>10000000</v>
      </c>
      <c r="B10" s="15" t="s">
        <v>8</v>
      </c>
      <c r="C10" s="25">
        <f>C11+C14+C18</f>
        <v>1590588600</v>
      </c>
      <c r="D10" s="26">
        <f>D11+D14+D18</f>
        <v>71598700</v>
      </c>
      <c r="E10" s="25">
        <v>0</v>
      </c>
      <c r="F10" s="25">
        <f>SUM(C10:D10)</f>
        <v>1662187300</v>
      </c>
      <c r="G10" s="25">
        <f>G11+G14+G18</f>
        <v>1754593200</v>
      </c>
      <c r="H10" s="25">
        <f>H11+H14+H18</f>
        <v>75536600</v>
      </c>
      <c r="I10" s="25">
        <v>0</v>
      </c>
      <c r="J10" s="27">
        <f>SUM(G10:H10)</f>
        <v>1830129800</v>
      </c>
      <c r="L10" s="35"/>
      <c r="N10" s="35"/>
      <c r="O10" s="38"/>
      <c r="P10" s="35"/>
    </row>
    <row r="11" spans="1:16" ht="25.5">
      <c r="A11" s="13">
        <v>11000000</v>
      </c>
      <c r="B11" s="15" t="s">
        <v>26</v>
      </c>
      <c r="C11" s="25">
        <f>SUM(C12:C13)</f>
        <v>1387329600</v>
      </c>
      <c r="D11" s="26">
        <v>0</v>
      </c>
      <c r="E11" s="25">
        <v>0</v>
      </c>
      <c r="F11" s="25">
        <f aca="true" t="shared" si="0" ref="F11:F40">SUM(C11:D11)</f>
        <v>1387329600</v>
      </c>
      <c r="G11" s="25">
        <f>SUM(G12:G13)</f>
        <v>1540221100</v>
      </c>
      <c r="H11" s="26">
        <v>0</v>
      </c>
      <c r="I11" s="25">
        <v>0</v>
      </c>
      <c r="J11" s="27">
        <f aca="true" t="shared" si="1" ref="J11:J40">SUM(G11:H11)</f>
        <v>1540221100</v>
      </c>
      <c r="L11" s="35"/>
      <c r="N11" s="35"/>
      <c r="O11" s="38"/>
      <c r="P11" s="35"/>
    </row>
    <row r="12" spans="1:16" ht="12.75">
      <c r="A12" s="13">
        <v>11010000</v>
      </c>
      <c r="B12" s="15" t="s">
        <v>27</v>
      </c>
      <c r="C12" s="25">
        <v>1121532000</v>
      </c>
      <c r="D12" s="26">
        <v>0</v>
      </c>
      <c r="E12" s="25">
        <v>0</v>
      </c>
      <c r="F12" s="25">
        <f t="shared" si="0"/>
        <v>1121532000</v>
      </c>
      <c r="G12" s="25">
        <v>1260602000</v>
      </c>
      <c r="H12" s="26">
        <v>0</v>
      </c>
      <c r="I12" s="25">
        <v>0</v>
      </c>
      <c r="J12" s="27">
        <f t="shared" si="1"/>
        <v>1260602000</v>
      </c>
      <c r="L12" s="35">
        <v>462117000</v>
      </c>
      <c r="M12" s="38">
        <v>1.11</v>
      </c>
      <c r="N12" s="35">
        <f>L12*M12</f>
        <v>512949870.00000006</v>
      </c>
      <c r="O12" s="38"/>
      <c r="P12" s="35"/>
    </row>
    <row r="13" spans="1:16" ht="12.75">
      <c r="A13" s="13">
        <v>11020000</v>
      </c>
      <c r="B13" s="15" t="s">
        <v>9</v>
      </c>
      <c r="C13" s="25">
        <v>265797600</v>
      </c>
      <c r="D13" s="26">
        <v>0</v>
      </c>
      <c r="E13" s="25">
        <v>0</v>
      </c>
      <c r="F13" s="25">
        <f t="shared" si="0"/>
        <v>265797600</v>
      </c>
      <c r="G13" s="25">
        <v>279619100</v>
      </c>
      <c r="H13" s="26">
        <v>0</v>
      </c>
      <c r="I13" s="25">
        <v>0</v>
      </c>
      <c r="J13" s="27">
        <f t="shared" si="1"/>
        <v>279619100</v>
      </c>
      <c r="L13" s="35">
        <v>107023200</v>
      </c>
      <c r="M13" s="38">
        <v>1.234</v>
      </c>
      <c r="N13" s="35">
        <f>L13*M13</f>
        <v>132066628.8</v>
      </c>
      <c r="O13" s="38"/>
      <c r="P13" s="35"/>
    </row>
    <row r="14" spans="1:16" ht="25.5">
      <c r="A14" s="16">
        <v>13000000</v>
      </c>
      <c r="B14" s="17" t="s">
        <v>28</v>
      </c>
      <c r="C14" s="25">
        <f>C15+C16+C17</f>
        <v>203259000</v>
      </c>
      <c r="D14" s="26">
        <v>0</v>
      </c>
      <c r="E14" s="25">
        <v>0</v>
      </c>
      <c r="F14" s="25">
        <f t="shared" si="0"/>
        <v>203259000</v>
      </c>
      <c r="G14" s="25">
        <f>G15+G16+G17</f>
        <v>214372100</v>
      </c>
      <c r="H14" s="25">
        <v>0</v>
      </c>
      <c r="I14" s="25">
        <v>0</v>
      </c>
      <c r="J14" s="27">
        <f t="shared" si="1"/>
        <v>214372100</v>
      </c>
      <c r="L14" s="35"/>
      <c r="N14" s="35"/>
      <c r="O14" s="38"/>
      <c r="P14" s="35"/>
    </row>
    <row r="15" spans="1:16" ht="25.5">
      <c r="A15" s="18" t="s">
        <v>29</v>
      </c>
      <c r="B15" s="19" t="s">
        <v>30</v>
      </c>
      <c r="C15" s="25">
        <v>135380100</v>
      </c>
      <c r="D15" s="26">
        <v>0</v>
      </c>
      <c r="E15" s="25">
        <v>0</v>
      </c>
      <c r="F15" s="25">
        <f t="shared" si="0"/>
        <v>135380100</v>
      </c>
      <c r="G15" s="25">
        <v>142826000</v>
      </c>
      <c r="H15" s="25">
        <v>0</v>
      </c>
      <c r="I15" s="25">
        <v>0</v>
      </c>
      <c r="J15" s="27">
        <f t="shared" si="1"/>
        <v>142826000</v>
      </c>
      <c r="L15" s="35">
        <v>102050000</v>
      </c>
      <c r="M15" s="38">
        <v>1.131</v>
      </c>
      <c r="N15" s="35">
        <f>L15*M15</f>
        <v>115418550</v>
      </c>
      <c r="O15" s="38"/>
      <c r="P15" s="35"/>
    </row>
    <row r="16" spans="1:16" ht="12.75">
      <c r="A16" s="18" t="s">
        <v>31</v>
      </c>
      <c r="B16" s="19" t="s">
        <v>32</v>
      </c>
      <c r="C16" s="25">
        <v>66676900</v>
      </c>
      <c r="D16" s="26">
        <v>0</v>
      </c>
      <c r="E16" s="25">
        <v>0</v>
      </c>
      <c r="F16" s="25">
        <f t="shared" si="0"/>
        <v>66676900</v>
      </c>
      <c r="G16" s="25">
        <v>70344100</v>
      </c>
      <c r="H16" s="25">
        <v>0</v>
      </c>
      <c r="I16" s="25">
        <v>0</v>
      </c>
      <c r="J16" s="27">
        <f t="shared" si="1"/>
        <v>70344100</v>
      </c>
      <c r="L16" s="35">
        <v>19350000</v>
      </c>
      <c r="M16" s="38">
        <v>1.131</v>
      </c>
      <c r="N16" s="35">
        <f>L16*M16</f>
        <v>21884850</v>
      </c>
      <c r="O16" s="38"/>
      <c r="P16" s="35"/>
    </row>
    <row r="17" spans="1:16" ht="25.5">
      <c r="A17" s="18" t="s">
        <v>33</v>
      </c>
      <c r="B17" s="19" t="s">
        <v>34</v>
      </c>
      <c r="C17" s="25">
        <v>1202000</v>
      </c>
      <c r="D17" s="26">
        <v>0</v>
      </c>
      <c r="E17" s="25">
        <v>0</v>
      </c>
      <c r="F17" s="25">
        <f t="shared" si="0"/>
        <v>1202000</v>
      </c>
      <c r="G17" s="25">
        <v>1202000</v>
      </c>
      <c r="H17" s="26">
        <v>0</v>
      </c>
      <c r="I17" s="25">
        <v>0</v>
      </c>
      <c r="J17" s="27">
        <f t="shared" si="1"/>
        <v>1202000</v>
      </c>
      <c r="L17" s="35">
        <v>950000</v>
      </c>
      <c r="M17" s="38">
        <v>1.131</v>
      </c>
      <c r="N17" s="35">
        <f>L17*M17</f>
        <v>1074450</v>
      </c>
      <c r="O17" s="38"/>
      <c r="P17" s="35"/>
    </row>
    <row r="18" spans="1:16" ht="16.5" customHeight="1">
      <c r="A18" s="37" t="s">
        <v>35</v>
      </c>
      <c r="B18" s="15" t="s">
        <v>36</v>
      </c>
      <c r="C18" s="25">
        <f>C19</f>
        <v>0</v>
      </c>
      <c r="D18" s="26">
        <f>D19</f>
        <v>71598700</v>
      </c>
      <c r="E18" s="25">
        <f>E19</f>
        <v>0</v>
      </c>
      <c r="F18" s="25">
        <f t="shared" si="0"/>
        <v>71598700</v>
      </c>
      <c r="G18" s="25">
        <f>G19</f>
        <v>0</v>
      </c>
      <c r="H18" s="26">
        <f>H19</f>
        <v>75536600</v>
      </c>
      <c r="I18" s="25">
        <f>I19</f>
        <v>0</v>
      </c>
      <c r="J18" s="27">
        <f t="shared" si="1"/>
        <v>75536600</v>
      </c>
      <c r="L18" s="35"/>
      <c r="N18" s="35"/>
      <c r="O18" s="38"/>
      <c r="P18" s="35"/>
    </row>
    <row r="19" spans="1:16" ht="17.25" customHeight="1">
      <c r="A19" s="37" t="s">
        <v>37</v>
      </c>
      <c r="B19" s="22" t="s">
        <v>38</v>
      </c>
      <c r="C19" s="29">
        <v>0</v>
      </c>
      <c r="D19" s="30">
        <v>71598700</v>
      </c>
      <c r="E19" s="29">
        <v>0</v>
      </c>
      <c r="F19" s="29">
        <f t="shared" si="0"/>
        <v>71598700</v>
      </c>
      <c r="G19" s="29">
        <v>0</v>
      </c>
      <c r="H19" s="30">
        <v>75536600</v>
      </c>
      <c r="I19" s="29">
        <v>0</v>
      </c>
      <c r="J19" s="39">
        <f t="shared" si="1"/>
        <v>75536600</v>
      </c>
      <c r="K19" s="40"/>
      <c r="L19" s="41">
        <v>92217600</v>
      </c>
      <c r="M19" s="42">
        <v>1.131</v>
      </c>
      <c r="N19" s="41">
        <f>L19*M19</f>
        <v>104298105.6</v>
      </c>
      <c r="O19" s="42"/>
      <c r="P19" s="35"/>
    </row>
    <row r="20" spans="1:16" ht="15.75" customHeight="1">
      <c r="A20" s="13">
        <v>20000000</v>
      </c>
      <c r="B20" s="20" t="s">
        <v>13</v>
      </c>
      <c r="C20" s="25">
        <f>C21+C24+C35</f>
        <v>49814100</v>
      </c>
      <c r="D20" s="28">
        <f>D21+D35+D39</f>
        <v>138773413.29</v>
      </c>
      <c r="E20" s="25">
        <v>0</v>
      </c>
      <c r="F20" s="25">
        <f t="shared" si="0"/>
        <v>188587513.29</v>
      </c>
      <c r="G20" s="25">
        <f>G21+G24+G35</f>
        <v>48869300</v>
      </c>
      <c r="H20" s="26">
        <f>H21+H35+H39</f>
        <v>145985543.276</v>
      </c>
      <c r="I20" s="25">
        <v>0</v>
      </c>
      <c r="J20" s="27">
        <f t="shared" si="1"/>
        <v>194854843.276</v>
      </c>
      <c r="L20" s="35"/>
      <c r="N20" s="35"/>
      <c r="O20" s="38"/>
      <c r="P20" s="35"/>
    </row>
    <row r="21" spans="1:16" ht="25.5">
      <c r="A21" s="13">
        <v>21000000</v>
      </c>
      <c r="B21" s="15" t="s">
        <v>14</v>
      </c>
      <c r="C21" s="25">
        <f>C22+C23</f>
        <v>627000</v>
      </c>
      <c r="D21" s="25">
        <f>D22+D23</f>
        <v>0</v>
      </c>
      <c r="E21" s="25">
        <v>0</v>
      </c>
      <c r="F21" s="25">
        <f t="shared" si="0"/>
        <v>627000</v>
      </c>
      <c r="G21" s="25">
        <f>G22+G23</f>
        <v>643200</v>
      </c>
      <c r="H21" s="25">
        <f>H22+H23</f>
        <v>0</v>
      </c>
      <c r="I21" s="25">
        <v>0</v>
      </c>
      <c r="J21" s="27">
        <f t="shared" si="1"/>
        <v>643200</v>
      </c>
      <c r="L21" s="35"/>
      <c r="N21" s="35"/>
      <c r="O21" s="38"/>
      <c r="P21" s="35"/>
    </row>
    <row r="22" spans="1:16" ht="38.25">
      <c r="A22" s="13">
        <v>21010300</v>
      </c>
      <c r="B22" s="15" t="s">
        <v>24</v>
      </c>
      <c r="C22" s="25">
        <v>311500</v>
      </c>
      <c r="D22" s="26">
        <v>0</v>
      </c>
      <c r="E22" s="25">
        <v>0</v>
      </c>
      <c r="F22" s="25">
        <f t="shared" si="0"/>
        <v>311500</v>
      </c>
      <c r="G22" s="25">
        <v>327700</v>
      </c>
      <c r="H22" s="26">
        <v>0</v>
      </c>
      <c r="I22" s="25">
        <v>0</v>
      </c>
      <c r="J22" s="27">
        <f t="shared" si="1"/>
        <v>327700</v>
      </c>
      <c r="L22" s="35">
        <v>206900</v>
      </c>
      <c r="M22" s="38">
        <v>1.234</v>
      </c>
      <c r="N22" s="35">
        <f>L22*M22</f>
        <v>255314.6</v>
      </c>
      <c r="O22" s="38"/>
      <c r="P22" s="35"/>
    </row>
    <row r="23" spans="1:16" ht="12.75">
      <c r="A23" s="13">
        <v>21080500</v>
      </c>
      <c r="B23" s="15" t="s">
        <v>15</v>
      </c>
      <c r="C23" s="25">
        <v>315500</v>
      </c>
      <c r="D23" s="26">
        <v>0</v>
      </c>
      <c r="E23" s="25">
        <v>0</v>
      </c>
      <c r="F23" s="25">
        <f t="shared" si="0"/>
        <v>315500</v>
      </c>
      <c r="G23" s="25">
        <v>315500</v>
      </c>
      <c r="H23" s="26">
        <v>0</v>
      </c>
      <c r="I23" s="25">
        <v>0</v>
      </c>
      <c r="J23" s="27">
        <f t="shared" si="1"/>
        <v>315500</v>
      </c>
      <c r="L23" s="35">
        <v>1715100</v>
      </c>
      <c r="N23" s="35">
        <f>L23</f>
        <v>1715100</v>
      </c>
      <c r="O23" s="38"/>
      <c r="P23" s="35"/>
    </row>
    <row r="24" spans="1:16" ht="38.25">
      <c r="A24" s="13">
        <v>22000000</v>
      </c>
      <c r="B24" s="21" t="s">
        <v>16</v>
      </c>
      <c r="C24" s="25">
        <f>C25+C33+C34</f>
        <v>48634600</v>
      </c>
      <c r="D24" s="25">
        <f aca="true" t="shared" si="2" ref="D24:I24">D25+D33+D34</f>
        <v>0</v>
      </c>
      <c r="E24" s="25">
        <f t="shared" si="2"/>
        <v>0</v>
      </c>
      <c r="F24" s="25">
        <f t="shared" si="0"/>
        <v>48634600</v>
      </c>
      <c r="G24" s="25">
        <f t="shared" si="2"/>
        <v>47673600</v>
      </c>
      <c r="H24" s="25">
        <f t="shared" si="2"/>
        <v>0</v>
      </c>
      <c r="I24" s="25">
        <f t="shared" si="2"/>
        <v>0</v>
      </c>
      <c r="J24" s="27">
        <f t="shared" si="1"/>
        <v>47673600</v>
      </c>
      <c r="L24" s="35"/>
      <c r="N24" s="35"/>
      <c r="O24" s="38"/>
      <c r="P24" s="35"/>
    </row>
    <row r="25" spans="1:16" ht="12.75">
      <c r="A25" s="37" t="s">
        <v>39</v>
      </c>
      <c r="B25" s="21" t="s">
        <v>40</v>
      </c>
      <c r="C25" s="25">
        <f>SUM(C26:C32)</f>
        <v>44987900</v>
      </c>
      <c r="D25" s="25">
        <f>SUM(D26:D32)</f>
        <v>0</v>
      </c>
      <c r="E25" s="25">
        <f>SUM(E26:E32)</f>
        <v>0</v>
      </c>
      <c r="F25" s="25">
        <f t="shared" si="0"/>
        <v>44987900</v>
      </c>
      <c r="G25" s="25">
        <f>SUM(G26:G32)</f>
        <v>44987900</v>
      </c>
      <c r="H25" s="25">
        <f>SUM(H26:H32)</f>
        <v>0</v>
      </c>
      <c r="I25" s="25">
        <f>SUM(I26:I32)</f>
        <v>0</v>
      </c>
      <c r="J25" s="27">
        <f t="shared" si="1"/>
        <v>44987900</v>
      </c>
      <c r="L25" s="35"/>
      <c r="N25" s="35"/>
      <c r="O25" s="38"/>
      <c r="P25" s="35"/>
    </row>
    <row r="26" spans="1:16" ht="76.5">
      <c r="A26" s="37" t="s">
        <v>41</v>
      </c>
      <c r="B26" s="21" t="s">
        <v>42</v>
      </c>
      <c r="C26" s="25">
        <v>2200</v>
      </c>
      <c r="D26" s="26">
        <v>0</v>
      </c>
      <c r="E26" s="25">
        <v>0</v>
      </c>
      <c r="F26" s="25">
        <f t="shared" si="0"/>
        <v>2200</v>
      </c>
      <c r="G26" s="25">
        <v>2200</v>
      </c>
      <c r="H26" s="26">
        <v>0</v>
      </c>
      <c r="I26" s="25">
        <v>0</v>
      </c>
      <c r="J26" s="27">
        <f t="shared" si="1"/>
        <v>2200</v>
      </c>
      <c r="L26" s="35">
        <v>31500</v>
      </c>
      <c r="N26" s="35">
        <f>L26</f>
        <v>31500</v>
      </c>
      <c r="O26" s="38"/>
      <c r="P26" s="35"/>
    </row>
    <row r="27" spans="1:16" ht="38.25">
      <c r="A27" s="37" t="s">
        <v>43</v>
      </c>
      <c r="B27" s="21" t="s">
        <v>44</v>
      </c>
      <c r="C27" s="25">
        <v>7800</v>
      </c>
      <c r="D27" s="26">
        <v>0</v>
      </c>
      <c r="E27" s="25">
        <v>0</v>
      </c>
      <c r="F27" s="25">
        <f t="shared" si="0"/>
        <v>7800</v>
      </c>
      <c r="G27" s="25">
        <v>7800</v>
      </c>
      <c r="H27" s="26">
        <v>0</v>
      </c>
      <c r="I27" s="25">
        <v>0</v>
      </c>
      <c r="J27" s="27">
        <f t="shared" si="1"/>
        <v>7800</v>
      </c>
      <c r="L27" s="35">
        <v>1560</v>
      </c>
      <c r="N27" s="35">
        <f>L27</f>
        <v>1560</v>
      </c>
      <c r="O27" s="38"/>
      <c r="P27" s="35"/>
    </row>
    <row r="28" spans="1:16" ht="38.25">
      <c r="A28" s="37" t="s">
        <v>45</v>
      </c>
      <c r="B28" s="21" t="s">
        <v>46</v>
      </c>
      <c r="C28" s="25">
        <v>18600</v>
      </c>
      <c r="D28" s="26">
        <v>0</v>
      </c>
      <c r="E28" s="25">
        <v>0</v>
      </c>
      <c r="F28" s="25">
        <f t="shared" si="0"/>
        <v>18600</v>
      </c>
      <c r="G28" s="25">
        <v>18600</v>
      </c>
      <c r="H28" s="26">
        <v>0</v>
      </c>
      <c r="I28" s="25">
        <v>0</v>
      </c>
      <c r="J28" s="27">
        <f t="shared" si="1"/>
        <v>18600</v>
      </c>
      <c r="L28" s="35">
        <v>6240</v>
      </c>
      <c r="N28" s="35">
        <f>L28</f>
        <v>6240</v>
      </c>
      <c r="O28" s="38"/>
      <c r="P28" s="35"/>
    </row>
    <row r="29" spans="1:16" ht="51">
      <c r="A29" s="37" t="s">
        <v>47</v>
      </c>
      <c r="B29" s="21" t="s">
        <v>22</v>
      </c>
      <c r="C29" s="25">
        <v>600</v>
      </c>
      <c r="D29" s="26">
        <v>0</v>
      </c>
      <c r="E29" s="25">
        <v>0</v>
      </c>
      <c r="F29" s="25">
        <f t="shared" si="0"/>
        <v>600</v>
      </c>
      <c r="G29" s="25">
        <v>600</v>
      </c>
      <c r="H29" s="26">
        <v>0</v>
      </c>
      <c r="I29" s="25">
        <v>0</v>
      </c>
      <c r="J29" s="27">
        <f t="shared" si="1"/>
        <v>600</v>
      </c>
      <c r="L29" s="35">
        <v>29700</v>
      </c>
      <c r="N29" s="35">
        <f>L29</f>
        <v>29700</v>
      </c>
      <c r="O29" s="38"/>
      <c r="P29" s="35"/>
    </row>
    <row r="30" spans="1:16" ht="38.25">
      <c r="A30" s="13">
        <v>22011000</v>
      </c>
      <c r="B30" s="21" t="s">
        <v>11</v>
      </c>
      <c r="C30" s="25">
        <v>7508900</v>
      </c>
      <c r="D30" s="26">
        <v>0</v>
      </c>
      <c r="E30" s="25">
        <v>0</v>
      </c>
      <c r="F30" s="25">
        <f t="shared" si="0"/>
        <v>7508900</v>
      </c>
      <c r="G30" s="25">
        <v>7508900</v>
      </c>
      <c r="H30" s="26">
        <v>0</v>
      </c>
      <c r="I30" s="25">
        <v>0</v>
      </c>
      <c r="J30" s="27">
        <f t="shared" si="1"/>
        <v>7508900</v>
      </c>
      <c r="L30" s="35">
        <v>3503900</v>
      </c>
      <c r="M30" s="38">
        <v>1.131</v>
      </c>
      <c r="N30" s="35">
        <f>L30*M30</f>
        <v>3962910.9</v>
      </c>
      <c r="O30" s="38"/>
      <c r="P30" s="35"/>
    </row>
    <row r="31" spans="1:16" ht="38.25">
      <c r="A31" s="13">
        <v>22011100</v>
      </c>
      <c r="B31" s="21" t="s">
        <v>12</v>
      </c>
      <c r="C31" s="25">
        <v>36498000</v>
      </c>
      <c r="D31" s="26">
        <v>0</v>
      </c>
      <c r="E31" s="25">
        <v>0</v>
      </c>
      <c r="F31" s="25">
        <f t="shared" si="0"/>
        <v>36498000</v>
      </c>
      <c r="G31" s="25">
        <v>36498000</v>
      </c>
      <c r="H31" s="26">
        <v>0</v>
      </c>
      <c r="I31" s="25">
        <v>0</v>
      </c>
      <c r="J31" s="27">
        <f t="shared" si="1"/>
        <v>36498000</v>
      </c>
      <c r="L31" s="35">
        <v>25620000</v>
      </c>
      <c r="M31" s="38">
        <v>1.131</v>
      </c>
      <c r="N31" s="35">
        <f>L31*M31</f>
        <v>28976220</v>
      </c>
      <c r="O31" s="38"/>
      <c r="P31" s="35"/>
    </row>
    <row r="32" spans="1:16" ht="38.25">
      <c r="A32" s="13">
        <v>22011800</v>
      </c>
      <c r="B32" s="21" t="s">
        <v>23</v>
      </c>
      <c r="C32" s="25">
        <v>951800</v>
      </c>
      <c r="D32" s="26">
        <v>0</v>
      </c>
      <c r="E32" s="25">
        <v>0</v>
      </c>
      <c r="F32" s="25">
        <f t="shared" si="0"/>
        <v>951800</v>
      </c>
      <c r="G32" s="25">
        <v>951800</v>
      </c>
      <c r="H32" s="26">
        <v>0</v>
      </c>
      <c r="I32" s="25">
        <v>0</v>
      </c>
      <c r="J32" s="27">
        <f t="shared" si="1"/>
        <v>951800</v>
      </c>
      <c r="L32" s="35">
        <v>1123000</v>
      </c>
      <c r="N32" s="35">
        <f>L32</f>
        <v>1123000</v>
      </c>
      <c r="O32" s="38"/>
      <c r="P32" s="35"/>
    </row>
    <row r="33" spans="1:16" ht="38.25">
      <c r="A33" s="13">
        <v>22080400</v>
      </c>
      <c r="B33" s="15" t="s">
        <v>17</v>
      </c>
      <c r="C33" s="25">
        <v>2425000</v>
      </c>
      <c r="D33" s="26">
        <v>0</v>
      </c>
      <c r="E33" s="25">
        <v>0</v>
      </c>
      <c r="F33" s="25">
        <f t="shared" si="0"/>
        <v>2425000</v>
      </c>
      <c r="G33" s="25">
        <v>1464000</v>
      </c>
      <c r="H33" s="26">
        <v>0</v>
      </c>
      <c r="I33" s="25">
        <v>0</v>
      </c>
      <c r="J33" s="27">
        <f t="shared" si="1"/>
        <v>1464000</v>
      </c>
      <c r="L33" s="35">
        <v>2550000</v>
      </c>
      <c r="M33" s="38">
        <v>1.131</v>
      </c>
      <c r="N33" s="35">
        <f>L33*M33</f>
        <v>2884050</v>
      </c>
      <c r="O33" s="38"/>
      <c r="P33" s="35"/>
    </row>
    <row r="34" spans="1:16" ht="76.5">
      <c r="A34" s="13">
        <v>22130000</v>
      </c>
      <c r="B34" s="15" t="s">
        <v>48</v>
      </c>
      <c r="C34" s="25">
        <v>1221700</v>
      </c>
      <c r="D34" s="26">
        <v>0</v>
      </c>
      <c r="E34" s="25">
        <v>0</v>
      </c>
      <c r="F34" s="25">
        <f t="shared" si="0"/>
        <v>1221700</v>
      </c>
      <c r="G34" s="25">
        <v>1221700</v>
      </c>
      <c r="H34" s="26">
        <v>0</v>
      </c>
      <c r="I34" s="25">
        <v>0</v>
      </c>
      <c r="J34" s="27">
        <f t="shared" si="1"/>
        <v>1221700</v>
      </c>
      <c r="L34" s="35">
        <v>773200</v>
      </c>
      <c r="M34" s="38">
        <v>1.11</v>
      </c>
      <c r="N34" s="35">
        <f>L34*M34</f>
        <v>858252.0000000001</v>
      </c>
      <c r="O34" s="38"/>
      <c r="P34" s="35"/>
    </row>
    <row r="35" spans="1:16" ht="12.75">
      <c r="A35" s="13">
        <v>24000000</v>
      </c>
      <c r="B35" s="15" t="s">
        <v>18</v>
      </c>
      <c r="C35" s="25">
        <f>C36+C37</f>
        <v>552500</v>
      </c>
      <c r="D35" s="25">
        <f>D36+D37</f>
        <v>78600</v>
      </c>
      <c r="E35" s="25">
        <f>E36+E37</f>
        <v>0</v>
      </c>
      <c r="F35" s="25">
        <f t="shared" si="0"/>
        <v>631100</v>
      </c>
      <c r="G35" s="25">
        <f>G36+G37</f>
        <v>552500</v>
      </c>
      <c r="H35" s="25">
        <f>H36+H37</f>
        <v>78600</v>
      </c>
      <c r="I35" s="25">
        <f>I36+I37</f>
        <v>0</v>
      </c>
      <c r="J35" s="27">
        <f t="shared" si="1"/>
        <v>631100</v>
      </c>
      <c r="L35" s="35"/>
      <c r="N35" s="35"/>
      <c r="O35" s="38"/>
      <c r="P35" s="35"/>
    </row>
    <row r="36" spans="1:16" ht="12.75">
      <c r="A36" s="13">
        <v>24060300</v>
      </c>
      <c r="B36" s="15" t="s">
        <v>15</v>
      </c>
      <c r="C36" s="25">
        <v>552500</v>
      </c>
      <c r="D36" s="26">
        <v>0</v>
      </c>
      <c r="E36" s="25">
        <v>0</v>
      </c>
      <c r="F36" s="25">
        <f t="shared" si="0"/>
        <v>552500</v>
      </c>
      <c r="G36" s="25">
        <v>552500</v>
      </c>
      <c r="H36" s="26">
        <v>0</v>
      </c>
      <c r="I36" s="25">
        <v>0</v>
      </c>
      <c r="J36" s="27">
        <f t="shared" si="1"/>
        <v>552500</v>
      </c>
      <c r="L36" s="35">
        <v>208500</v>
      </c>
      <c r="N36" s="35">
        <f>L36</f>
        <v>208500</v>
      </c>
      <c r="O36" s="38"/>
      <c r="P36" s="35"/>
    </row>
    <row r="37" spans="1:16" ht="12.75">
      <c r="A37" s="13">
        <v>24062100</v>
      </c>
      <c r="B37" s="15" t="s">
        <v>15</v>
      </c>
      <c r="C37" s="25">
        <v>0</v>
      </c>
      <c r="D37" s="26">
        <v>78600</v>
      </c>
      <c r="E37" s="25">
        <v>0</v>
      </c>
      <c r="F37" s="25">
        <f>SUM(C37:D37)</f>
        <v>78600</v>
      </c>
      <c r="G37" s="25">
        <v>0</v>
      </c>
      <c r="H37" s="26">
        <v>78600</v>
      </c>
      <c r="I37" s="25">
        <v>0</v>
      </c>
      <c r="J37" s="27">
        <f>SUM(G37:H37)</f>
        <v>78600</v>
      </c>
      <c r="L37" s="35"/>
      <c r="N37" s="35"/>
      <c r="O37" s="38"/>
      <c r="P37" s="35"/>
    </row>
    <row r="38" spans="1:16" ht="66" customHeight="1">
      <c r="A38" s="43">
        <v>24110900</v>
      </c>
      <c r="B38" s="22" t="s">
        <v>19</v>
      </c>
      <c r="C38" s="29" t="s">
        <v>10</v>
      </c>
      <c r="D38" s="30">
        <v>19094</v>
      </c>
      <c r="E38" s="29">
        <v>0</v>
      </c>
      <c r="F38" s="29">
        <f t="shared" si="0"/>
        <v>19094</v>
      </c>
      <c r="G38" s="29">
        <v>0</v>
      </c>
      <c r="H38" s="30">
        <v>17868</v>
      </c>
      <c r="I38" s="29">
        <v>0</v>
      </c>
      <c r="J38" s="39">
        <f t="shared" si="1"/>
        <v>17868</v>
      </c>
      <c r="K38" s="40"/>
      <c r="L38" s="41">
        <v>22628</v>
      </c>
      <c r="M38" s="42">
        <v>1.11</v>
      </c>
      <c r="N38" s="41">
        <f>L38*M38</f>
        <v>25117.08</v>
      </c>
      <c r="O38" s="42"/>
      <c r="P38" s="41"/>
    </row>
    <row r="39" spans="1:16" ht="12.75">
      <c r="A39" s="13">
        <v>25000000</v>
      </c>
      <c r="B39" s="22" t="s">
        <v>20</v>
      </c>
      <c r="C39" s="29" t="s">
        <v>10</v>
      </c>
      <c r="D39" s="30">
        <v>138694813.29</v>
      </c>
      <c r="E39" s="29">
        <v>0</v>
      </c>
      <c r="F39" s="29">
        <f t="shared" si="0"/>
        <v>138694813.29</v>
      </c>
      <c r="G39" s="29">
        <v>0</v>
      </c>
      <c r="H39" s="30">
        <v>145906943.276</v>
      </c>
      <c r="I39" s="29">
        <v>0</v>
      </c>
      <c r="J39" s="39">
        <f t="shared" si="1"/>
        <v>145906943.276</v>
      </c>
      <c r="K39" s="40"/>
      <c r="L39" s="41">
        <v>91586347</v>
      </c>
      <c r="M39" s="42">
        <v>1.11</v>
      </c>
      <c r="N39" s="41">
        <f>L39*M39</f>
        <v>101660845.17</v>
      </c>
      <c r="O39" s="42"/>
      <c r="P39" s="35"/>
    </row>
    <row r="40" spans="1:16" ht="12.75">
      <c r="A40" s="13">
        <v>30000000</v>
      </c>
      <c r="B40" s="22" t="s">
        <v>21</v>
      </c>
      <c r="C40" s="29">
        <v>12500</v>
      </c>
      <c r="D40" s="30">
        <v>0</v>
      </c>
      <c r="E40" s="29">
        <v>0</v>
      </c>
      <c r="F40" s="25">
        <f t="shared" si="0"/>
        <v>12500</v>
      </c>
      <c r="G40" s="29">
        <v>12500</v>
      </c>
      <c r="H40" s="30">
        <v>0</v>
      </c>
      <c r="I40" s="29">
        <v>0</v>
      </c>
      <c r="J40" s="27">
        <f t="shared" si="1"/>
        <v>12500</v>
      </c>
      <c r="L40" s="35">
        <v>11000</v>
      </c>
      <c r="M40" s="38">
        <v>1.11</v>
      </c>
      <c r="N40" s="35">
        <f>L40*M40</f>
        <v>12210.000000000002</v>
      </c>
      <c r="O40" s="38"/>
      <c r="P40" s="35"/>
    </row>
    <row r="41" spans="1:16" ht="21" customHeight="1">
      <c r="A41" s="23"/>
      <c r="B41" s="24" t="s">
        <v>4</v>
      </c>
      <c r="C41" s="31">
        <f>C10+C20+C40</f>
        <v>1640415200</v>
      </c>
      <c r="D41" s="31">
        <f>D10+D20+D40</f>
        <v>210372113.29</v>
      </c>
      <c r="E41" s="32">
        <f>E10+E20+E40</f>
        <v>0</v>
      </c>
      <c r="F41" s="33">
        <f>C41+D41</f>
        <v>1850787313.29</v>
      </c>
      <c r="G41" s="31">
        <f>G10+G20+G40</f>
        <v>1803475000</v>
      </c>
      <c r="H41" s="31">
        <f>H10+H20+H40</f>
        <v>221522143.276</v>
      </c>
      <c r="I41" s="32">
        <f>I40</f>
        <v>0</v>
      </c>
      <c r="J41" s="34">
        <f>G41+H41</f>
        <v>2024997143.276</v>
      </c>
      <c r="L41" s="35"/>
      <c r="N41" s="35"/>
      <c r="O41" s="38"/>
      <c r="P41" s="35"/>
    </row>
    <row r="42" spans="3:16" ht="12.75">
      <c r="C42" s="35"/>
      <c r="D42" s="35"/>
      <c r="E42" s="35"/>
      <c r="F42" s="35"/>
      <c r="G42" s="35"/>
      <c r="H42" s="35"/>
      <c r="I42" s="35"/>
      <c r="J42" s="35"/>
      <c r="L42" s="35"/>
      <c r="N42" s="35"/>
      <c r="O42" s="35"/>
      <c r="P42" s="35"/>
    </row>
    <row r="43" spans="12:16" ht="12.75">
      <c r="L43" s="35"/>
      <c r="N43" s="35"/>
      <c r="O43" s="35"/>
      <c r="P43" s="35"/>
    </row>
    <row r="44" spans="12:16" ht="12.75">
      <c r="L44" s="35"/>
      <c r="N44" s="35"/>
      <c r="O44" s="35"/>
      <c r="P44" s="35"/>
    </row>
    <row r="45" spans="12:16" ht="12.75">
      <c r="L45" s="35"/>
      <c r="N45" s="35"/>
      <c r="O45" s="35"/>
      <c r="P45" s="35"/>
    </row>
    <row r="46" spans="12:16" ht="12.75">
      <c r="L46" s="35"/>
      <c r="N46" s="35"/>
      <c r="O46" s="35"/>
      <c r="P46" s="35"/>
    </row>
    <row r="47" spans="12:16" ht="12.75">
      <c r="L47" s="35"/>
      <c r="N47" s="35"/>
      <c r="O47" s="35"/>
      <c r="P47" s="35"/>
    </row>
    <row r="48" spans="12:16" ht="12.75">
      <c r="L48" s="35"/>
      <c r="N48" s="35"/>
      <c r="O48" s="35"/>
      <c r="P48" s="35"/>
    </row>
    <row r="49" spans="12:16" ht="12.75">
      <c r="L49" s="35"/>
      <c r="N49" s="35"/>
      <c r="O49" s="35"/>
      <c r="P49" s="35"/>
    </row>
    <row r="50" spans="12:16" ht="12.75">
      <c r="L50" s="35"/>
      <c r="N50" s="35"/>
      <c r="O50" s="35"/>
      <c r="P50" s="35"/>
    </row>
    <row r="51" spans="12:16" ht="12.75">
      <c r="L51" s="35"/>
      <c r="N51" s="35"/>
      <c r="O51" s="35"/>
      <c r="P51" s="35"/>
    </row>
    <row r="52" spans="12:16" ht="12.75">
      <c r="L52" s="35"/>
      <c r="N52" s="35"/>
      <c r="O52" s="35"/>
      <c r="P52" s="35"/>
    </row>
    <row r="53" spans="12:16" ht="12.75">
      <c r="L53" s="35"/>
      <c r="N53" s="35"/>
      <c r="O53" s="35"/>
      <c r="P53" s="35"/>
    </row>
    <row r="54" spans="12:16" ht="12.75">
      <c r="L54" s="35"/>
      <c r="N54" s="35"/>
      <c r="O54" s="35"/>
      <c r="P54" s="35"/>
    </row>
    <row r="55" spans="12:16" ht="12.75">
      <c r="L55" s="35"/>
      <c r="N55" s="35"/>
      <c r="O55" s="35"/>
      <c r="P55" s="35"/>
    </row>
    <row r="56" spans="12:16" ht="12.75">
      <c r="L56" s="35"/>
      <c r="N56" s="35"/>
      <c r="O56" s="35"/>
      <c r="P56" s="35"/>
    </row>
    <row r="57" spans="12:16" ht="12.75">
      <c r="L57" s="35"/>
      <c r="N57" s="35"/>
      <c r="O57" s="35"/>
      <c r="P57" s="35"/>
    </row>
    <row r="58" spans="12:16" ht="12.75">
      <c r="L58" s="35"/>
      <c r="N58" s="35"/>
      <c r="O58" s="35"/>
      <c r="P58" s="35"/>
    </row>
    <row r="59" spans="12:16" ht="12.75">
      <c r="L59" s="35"/>
      <c r="N59" s="35"/>
      <c r="O59" s="35"/>
      <c r="P59" s="35"/>
    </row>
    <row r="60" spans="12:16" ht="12.75">
      <c r="L60" s="35"/>
      <c r="N60" s="35"/>
      <c r="O60" s="35"/>
      <c r="P60" s="35"/>
    </row>
    <row r="61" spans="12:16" ht="12.75">
      <c r="L61" s="35"/>
      <c r="N61" s="35"/>
      <c r="O61" s="35"/>
      <c r="P61" s="35"/>
    </row>
    <row r="62" spans="12:16" ht="12.75">
      <c r="L62" s="35"/>
      <c r="N62" s="35"/>
      <c r="O62" s="35"/>
      <c r="P62" s="35"/>
    </row>
    <row r="63" spans="12:16" ht="12.75">
      <c r="L63" s="35"/>
      <c r="N63" s="35"/>
      <c r="O63" s="35"/>
      <c r="P63" s="35"/>
    </row>
    <row r="64" spans="12:16" ht="12.75">
      <c r="L64" s="35"/>
      <c r="N64" s="35"/>
      <c r="O64" s="35"/>
      <c r="P64" s="35"/>
    </row>
    <row r="65" spans="12:16" ht="12.75">
      <c r="L65" s="35"/>
      <c r="N65" s="35"/>
      <c r="O65" s="35"/>
      <c r="P65" s="35"/>
    </row>
    <row r="66" spans="12:16" ht="12.75">
      <c r="L66" s="35"/>
      <c r="N66" s="35"/>
      <c r="O66" s="35"/>
      <c r="P66" s="35"/>
    </row>
    <row r="67" spans="12:16" ht="12.75">
      <c r="L67" s="35"/>
      <c r="N67" s="35"/>
      <c r="O67" s="35"/>
      <c r="P67" s="35"/>
    </row>
    <row r="68" spans="12:16" ht="12.75">
      <c r="L68" s="35"/>
      <c r="N68" s="35"/>
      <c r="O68" s="35"/>
      <c r="P68" s="35"/>
    </row>
    <row r="69" spans="12:16" ht="12.75">
      <c r="L69" s="35"/>
      <c r="N69" s="35"/>
      <c r="O69" s="35"/>
      <c r="P69" s="35"/>
    </row>
    <row r="70" spans="12:16" ht="12.75">
      <c r="L70" s="35"/>
      <c r="N70" s="35"/>
      <c r="O70" s="35"/>
      <c r="P70" s="35"/>
    </row>
    <row r="71" spans="12:16" ht="12.75">
      <c r="L71" s="35"/>
      <c r="N71" s="35"/>
      <c r="O71" s="35"/>
      <c r="P71" s="35"/>
    </row>
    <row r="72" spans="12:16" ht="12.75">
      <c r="L72" s="35"/>
      <c r="N72" s="35"/>
      <c r="O72" s="35"/>
      <c r="P72" s="35"/>
    </row>
    <row r="73" spans="12:16" ht="12.75">
      <c r="L73" s="35"/>
      <c r="N73" s="35"/>
      <c r="O73" s="35"/>
      <c r="P73" s="35"/>
    </row>
    <row r="74" spans="12:16" ht="12.75">
      <c r="L74" s="35"/>
      <c r="N74" s="35"/>
      <c r="O74" s="35"/>
      <c r="P74" s="35"/>
    </row>
    <row r="75" spans="12:16" ht="12.75">
      <c r="L75" s="35"/>
      <c r="N75" s="35"/>
      <c r="O75" s="35"/>
      <c r="P75" s="35"/>
    </row>
    <row r="76" spans="12:16" ht="12.75">
      <c r="L76" s="35"/>
      <c r="N76" s="35"/>
      <c r="O76" s="35"/>
      <c r="P76" s="35"/>
    </row>
    <row r="77" spans="12:16" ht="12.75">
      <c r="L77" s="35"/>
      <c r="N77" s="35"/>
      <c r="O77" s="35"/>
      <c r="P77" s="35"/>
    </row>
    <row r="78" spans="12:16" ht="12.75">
      <c r="L78" s="35"/>
      <c r="N78" s="35"/>
      <c r="O78" s="35"/>
      <c r="P78" s="35"/>
    </row>
    <row r="79" spans="12:16" ht="12.75">
      <c r="L79" s="35"/>
      <c r="N79" s="35"/>
      <c r="O79" s="35"/>
      <c r="P79" s="35"/>
    </row>
    <row r="80" spans="12:16" ht="12.75">
      <c r="L80" s="35"/>
      <c r="N80" s="35"/>
      <c r="O80" s="35"/>
      <c r="P80" s="35"/>
    </row>
    <row r="81" spans="12:16" ht="12.75">
      <c r="L81" s="35"/>
      <c r="N81" s="35"/>
      <c r="O81" s="35"/>
      <c r="P81" s="35"/>
    </row>
    <row r="82" spans="12:16" ht="12.75">
      <c r="L82" s="35"/>
      <c r="N82" s="35"/>
      <c r="O82" s="35"/>
      <c r="P82" s="35"/>
    </row>
    <row r="83" spans="12:16" ht="12.75">
      <c r="L83" s="35"/>
      <c r="N83" s="35"/>
      <c r="O83" s="35"/>
      <c r="P83" s="35"/>
    </row>
    <row r="84" spans="12:16" ht="12.75">
      <c r="L84" s="35"/>
      <c r="N84" s="35"/>
      <c r="O84" s="35"/>
      <c r="P84" s="35"/>
    </row>
    <row r="85" spans="12:16" ht="12.75">
      <c r="L85" s="35"/>
      <c r="N85" s="35"/>
      <c r="O85" s="35"/>
      <c r="P85" s="35"/>
    </row>
    <row r="86" spans="12:16" ht="12.75">
      <c r="L86" s="35"/>
      <c r="N86" s="35"/>
      <c r="O86" s="35"/>
      <c r="P86" s="35"/>
    </row>
    <row r="87" spans="12:16" ht="12.75">
      <c r="L87" s="35"/>
      <c r="N87" s="35"/>
      <c r="O87" s="35"/>
      <c r="P87" s="35"/>
    </row>
  </sheetData>
  <sheetProtection/>
  <mergeCells count="5">
    <mergeCell ref="A2:J2"/>
    <mergeCell ref="D6:E6"/>
    <mergeCell ref="C5:F5"/>
    <mergeCell ref="G5:J5"/>
    <mergeCell ref="H6:I6"/>
  </mergeCells>
  <printOptions horizontalCentered="1"/>
  <pageMargins left="0.3937007874015748" right="0.3937007874015748" top="0.5905511811023623" bottom="0.3937007874015748" header="0.5118110236220472" footer="0.5118110236220472"/>
  <pageSetup fitToHeight="2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budobl4</cp:lastModifiedBy>
  <cp:lastPrinted>2016-11-09T09:55:35Z</cp:lastPrinted>
  <dcterms:created xsi:type="dcterms:W3CDTF">2010-12-24T09:20:53Z</dcterms:created>
  <dcterms:modified xsi:type="dcterms:W3CDTF">2016-11-13T13:35:51Z</dcterms:modified>
  <cp:category/>
  <cp:version/>
  <cp:contentType/>
  <cp:contentStatus/>
</cp:coreProperties>
</file>