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<sst xmlns="http://schemas.openxmlformats.org/spreadsheetml/2006/main" count="29" uniqueCount="29">
  <si>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</si>
  <si>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</si>
  <si>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</si>
  <si>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</si>
  <si>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</si>
  <si>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</si>
  <si>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</si>
  <si>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</si>
  <si>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</si>
  <si>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</si>
  <si>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</si>
  <si>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</si>
  <si>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</si>
  <si>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</si>
  <si>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</si>
  <si>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</si>
  <si>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</si>
  <si>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</si>
  <si>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</si>
  <si>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</si>
  <si>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</si>
  <si>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</si>
  <si>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</si>
  <si>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</si>
  <si>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</si>
  <si>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</si>
  <si>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</si>
  <si>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Інформація щодо здійснення видатків з обласного бюджету станом на 20.03.2017 (загальний фонд)</t>
  </si>
  <si>
    <t>Профінансовано станом на 20.03.2017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</si>
</sst>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42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4" fontId="25" fillId="0" borderId="0" xfId="0" applyNumberFormat="1" applyFont="1" applyFill="1" applyAlignment="1">
      <alignment/>
    </xf>
    <xf numFmtId="185" fontId="32" fillId="36" borderId="11" xfId="0" applyNumberFormat="1" applyFont="1" applyFill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1">
      <selection activeCell="J12" sqref="J12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5" t="s">
        <v>27</v>
      </c>
      <c r="B2" s="35"/>
      <c r="C2" s="35"/>
      <c r="D2" s="35"/>
      <c r="E2" s="35"/>
      <c r="F2" s="35"/>
      <c r="G2" s="35"/>
      <c r="H2" s="35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40" t="s">
        <v>1</v>
      </c>
      <c r="B4" s="40" t="s">
        <v>2</v>
      </c>
      <c r="C4" s="40" t="s">
        <v>28</v>
      </c>
      <c r="D4" s="36" t="s">
        <v>3</v>
      </c>
      <c r="E4" s="37"/>
      <c r="F4" s="37"/>
      <c r="G4" s="37"/>
      <c r="H4" s="38"/>
    </row>
    <row r="5" spans="1:8" ht="60.75" customHeight="1">
      <c r="A5" s="41"/>
      <c r="B5" s="41"/>
      <c r="C5" s="41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SUM(C8:C15)</f>
        <v>666166.758</v>
      </c>
      <c r="D7" s="13">
        <f t="shared" si="0"/>
        <v>476169.345</v>
      </c>
      <c r="E7" s="33">
        <f t="shared" si="0"/>
        <v>57237.67799999999</v>
      </c>
      <c r="F7" s="13">
        <f t="shared" si="0"/>
        <v>22986.067</v>
      </c>
      <c r="G7" s="13">
        <f t="shared" si="0"/>
        <v>43785.10300000001</v>
      </c>
      <c r="H7" s="13">
        <f t="shared" si="0"/>
        <v>65988.56500000003</v>
      </c>
    </row>
    <row r="8" spans="1:11" ht="24.75" customHeight="1">
      <c r="A8" s="31" t="s">
        <v>18</v>
      </c>
      <c r="B8" s="15" t="s">
        <v>19</v>
      </c>
      <c r="C8" s="16">
        <v>3492.498</v>
      </c>
      <c r="D8" s="28">
        <v>1873.27</v>
      </c>
      <c r="E8" s="34"/>
      <c r="F8" s="28"/>
      <c r="G8" s="28">
        <v>462.846</v>
      </c>
      <c r="H8" s="28">
        <f>SUM(C8-D8-E8-F8-G8)</f>
        <v>1156.382</v>
      </c>
      <c r="K8" s="20"/>
    </row>
    <row r="9" spans="1:11" ht="27" customHeight="1">
      <c r="A9" s="14" t="s">
        <v>11</v>
      </c>
      <c r="B9" s="15" t="s">
        <v>20</v>
      </c>
      <c r="C9" s="16">
        <f>341.94+180895.015+1970.949+7760.271+5699.069</f>
        <v>196667.244</v>
      </c>
      <c r="D9" s="34">
        <f>320.656+138523.256+1753.758+4759.762+4932.959</f>
        <v>150290.39099999997</v>
      </c>
      <c r="E9" s="34">
        <f>633.247+3.688</f>
        <v>636.935</v>
      </c>
      <c r="F9" s="28">
        <f>14604.675+29.316+291.513+25.664</f>
        <v>14951.168000000001</v>
      </c>
      <c r="G9" s="34">
        <f>13702.32+147.52+519.9+180.468</f>
        <v>14550.208</v>
      </c>
      <c r="H9" s="28">
        <f aca="true" t="shared" si="1" ref="H9:H15">SUM(C9-D9-E9-F9-G9)</f>
        <v>16238.542000000032</v>
      </c>
      <c r="J9" s="32"/>
      <c r="K9" s="20"/>
    </row>
    <row r="10" spans="1:11" ht="27.75" customHeight="1">
      <c r="A10" s="14" t="s">
        <v>12</v>
      </c>
      <c r="B10" s="15" t="s">
        <v>21</v>
      </c>
      <c r="C10" s="16">
        <f>699.891+368622.106</f>
        <v>369321.99700000003</v>
      </c>
      <c r="D10" s="28">
        <f>476.489+282075.693</f>
        <v>282552.18200000003</v>
      </c>
      <c r="E10" s="34">
        <f>146.092+55941.471</f>
        <v>56087.562999999995</v>
      </c>
      <c r="F10" s="28">
        <f>4280.693</f>
        <v>4280.693</v>
      </c>
      <c r="G10" s="34">
        <f>38.115+17979.063</f>
        <v>18017.178</v>
      </c>
      <c r="H10" s="28">
        <f t="shared" si="1"/>
        <v>8384.381000000008</v>
      </c>
      <c r="J10" s="32"/>
      <c r="K10" s="20"/>
    </row>
    <row r="11" spans="1:11" ht="27" customHeight="1">
      <c r="A11" s="14" t="s">
        <v>13</v>
      </c>
      <c r="B11" s="15" t="s">
        <v>22</v>
      </c>
      <c r="C11" s="16">
        <f>215.425+297.526+39631.006+4549.803+141.169</f>
        <v>44834.929000000004</v>
      </c>
      <c r="D11" s="28">
        <f>195.306+257.963+21957.516+3007.791+118.024</f>
        <v>25536.600000000002</v>
      </c>
      <c r="E11" s="34">
        <f>465.834+36.735</f>
        <v>502.569</v>
      </c>
      <c r="F11" s="28">
        <f>3143.368+609.471</f>
        <v>3752.839</v>
      </c>
      <c r="G11" s="34">
        <f>9.097+13.988+8060.884+688.422+0.432</f>
        <v>8772.823</v>
      </c>
      <c r="H11" s="28">
        <f t="shared" si="1"/>
        <v>6270.098000000002</v>
      </c>
      <c r="J11" s="32"/>
      <c r="K11" s="20"/>
    </row>
    <row r="12" spans="1:11" ht="27.75" customHeight="1">
      <c r="A12" s="14" t="s">
        <v>14</v>
      </c>
      <c r="B12" s="15" t="s">
        <v>23</v>
      </c>
      <c r="C12" s="17">
        <f>313.158+19270.967</f>
        <v>19584.125</v>
      </c>
      <c r="D12" s="28">
        <f>297.705+4562.714</f>
        <v>4860.419</v>
      </c>
      <c r="E12" s="34"/>
      <c r="F12" s="28"/>
      <c r="G12" s="28">
        <f>11.274+928.262</f>
        <v>939.536</v>
      </c>
      <c r="H12" s="28">
        <f>SUM(C12-D12-E12-F12-G12)</f>
        <v>13784.17</v>
      </c>
      <c r="J12" s="32"/>
      <c r="K12" s="20"/>
    </row>
    <row r="13" spans="1:11" ht="24.75" customHeight="1">
      <c r="A13" s="14" t="s">
        <v>15</v>
      </c>
      <c r="B13" s="15" t="s">
        <v>24</v>
      </c>
      <c r="C13" s="17">
        <v>7050.941</v>
      </c>
      <c r="D13" s="28">
        <v>1749.741</v>
      </c>
      <c r="E13" s="34"/>
      <c r="F13" s="28"/>
      <c r="G13" s="28">
        <v>984.178</v>
      </c>
      <c r="H13" s="28">
        <f t="shared" si="1"/>
        <v>4317.022</v>
      </c>
      <c r="J13" s="32"/>
      <c r="K13" s="20"/>
    </row>
    <row r="14" spans="1:11" ht="36.75" customHeight="1">
      <c r="A14" s="14" t="s">
        <v>16</v>
      </c>
      <c r="B14" s="15" t="s">
        <v>25</v>
      </c>
      <c r="C14" s="17">
        <v>9407.524</v>
      </c>
      <c r="D14" s="28">
        <v>9306.742</v>
      </c>
      <c r="E14" s="34">
        <v>10.611</v>
      </c>
      <c r="F14" s="28">
        <v>1.367</v>
      </c>
      <c r="G14" s="28">
        <v>58.334</v>
      </c>
      <c r="H14" s="28">
        <f t="shared" si="1"/>
        <v>30.46999999999923</v>
      </c>
      <c r="J14" s="32"/>
      <c r="K14" s="20"/>
    </row>
    <row r="15" spans="1:10" ht="24.75" customHeight="1">
      <c r="A15" s="14" t="s">
        <v>17</v>
      </c>
      <c r="B15" s="15" t="s">
        <v>26</v>
      </c>
      <c r="C15" s="17">
        <v>15807.5</v>
      </c>
      <c r="D15" s="28"/>
      <c r="E15" s="34"/>
      <c r="F15" s="28"/>
      <c r="G15" s="28"/>
      <c r="H15" s="28">
        <f t="shared" si="1"/>
        <v>15807.5</v>
      </c>
      <c r="J15" s="32"/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0.25" customHeight="1">
      <c r="A19" s="18"/>
      <c r="B19" s="19"/>
      <c r="C19" s="22"/>
      <c r="D19" s="20"/>
      <c r="E19" s="20"/>
    </row>
    <row r="20" spans="1:3" ht="18.75" customHeight="1">
      <c r="A20" s="39"/>
      <c r="B20" s="39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2017-03-06T11:58:52Z</cp:lastPrinted>
  <dcterms:created xsi:type="dcterms:W3CDTF">2014-04-07T08:59:02Z</dcterms:created>
  <dcterms:modified xsi:type="dcterms:W3CDTF">2017-03-20T08:39:03Z</dcterms:modified>
  <cp:category/>
  <cp:version/>
  <cp:contentType/>
  <cp:contentStatus/>
</cp:coreProperties>
</file>