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<sst xmlns="http://schemas.openxmlformats.org/spreadsheetml/2006/main" count="46" uniqueCount="46">
  <si>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</si>
  <si>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</si>
  <si>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</si>
  <si>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</si>
  <si>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</si>
  <si>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</si>
  <si>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</si>
  <si>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</si>
  <si>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</si>
  <si>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</si>
  <si>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</si>
  <si>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</si>
  <si>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</si>
  <si>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</si>
  <si>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</si>
  <si>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</si>
  <si>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</si>
  <si>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</si>
  <si>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</si>
  <si>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</si>
  <si>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</si>
  <si>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</si>
  <si>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</si>
  <si>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</si>
  <si>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</si>
  <si>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</si>
  <si>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</si>
  <si>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</si>
  <si>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</si>
  <si>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</si>
  <si>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</si>
  <si>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</si>
  <si>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</si>
  <si>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</si>
  <si>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</si>
  <si>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</si>
  <si>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</si>
  <si>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</si>
  <si>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</si>
  <si>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</si>
  <si>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</si>
  <si>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</si>
  <si>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</si>
  <si>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,</t>
  </si>
  <si>
    <t>Інформація щодо здійснення видатків з обласного бюджету станом на 20.11.2017 (загальний фонд)</t>
  </si>
  <si>
    <t>Профінансовано станом на 20.11.2017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</si>
</sst>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6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7" sqref="G17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44</v>
      </c>
      <c r="B2" s="32"/>
      <c r="C2" s="32"/>
      <c r="D2" s="32"/>
      <c r="E2" s="32"/>
      <c r="F2" s="32"/>
      <c r="G2" s="32"/>
      <c r="H2" s="32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45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SUM(C8:C23)</f>
        <v>2957339.166450001</v>
      </c>
      <c r="D7" s="13">
        <f>SUM(D8:D23)</f>
        <v>780023.8280000001</v>
      </c>
      <c r="E7" s="13">
        <f>SUM(E8:E23)</f>
        <v>7057.443</v>
      </c>
      <c r="F7" s="13">
        <f>SUM(F8:F23)</f>
        <v>78425.634</v>
      </c>
      <c r="G7" s="13">
        <f>SUM(G8:G23)</f>
        <v>70998.34239</v>
      </c>
      <c r="H7" s="13">
        <f>SUM(H8:H23)</f>
        <v>2020833.9190600002</v>
      </c>
    </row>
    <row r="8" spans="1:11" ht="24.75" customHeight="1">
      <c r="A8" s="30" t="s">
        <v>18</v>
      </c>
      <c r="B8" s="15" t="s">
        <v>19</v>
      </c>
      <c r="C8" s="16">
        <v>23466.947</v>
      </c>
      <c r="D8" s="27">
        <v>12996.777</v>
      </c>
      <c r="E8" s="27"/>
      <c r="F8" s="27"/>
      <c r="G8" s="27">
        <v>2151.339</v>
      </c>
      <c r="H8" s="27">
        <f>C8-D8-G8-E8-F8</f>
        <v>8318.831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1960.656+838418.187+8134.615+40639.317+27393.061</f>
        <v>916545.836</v>
      </c>
      <c r="D9" s="27">
        <f>561798.734+5407.302</f>
        <v>567206.0360000001</v>
      </c>
      <c r="E9" s="27">
        <f>2264.501+10.129</f>
        <v>2274.63</v>
      </c>
      <c r="F9" s="27">
        <f>52102.915+1239.669</f>
        <v>53342.584</v>
      </c>
      <c r="G9" s="27">
        <f>42479.588+635.002</f>
        <v>43114.590000000004</v>
      </c>
      <c r="H9" s="27">
        <f>C9-D9-G9-E9-F9</f>
        <v>250607.9959999999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2537.894+1407938.786</f>
        <v>1410476.6800000002</v>
      </c>
      <c r="D10" s="27"/>
      <c r="E10" s="27"/>
      <c r="F10" s="27"/>
      <c r="G10" s="27"/>
      <c r="H10" s="27">
        <f aca="true" t="shared" si="0" ref="H10:H21">C10-D10-G10-E10-F10</f>
        <v>1410476.6800000002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1284.677+5039.998+4602.447+216163.904+23808.997+848.398</f>
        <v>251748.421</v>
      </c>
      <c r="D11" s="31">
        <f>1004.914+1588.739+98710.111+14855.214+672.519</f>
        <v>116831.497</v>
      </c>
      <c r="E11" s="27">
        <f>3020.561+180.14</f>
        <v>3200.701</v>
      </c>
      <c r="F11" s="27">
        <f>21189.011+3876.697</f>
        <v>25065.708</v>
      </c>
      <c r="G11" s="27">
        <f>21.96969+367.13859+19246.171+1543.098+4.351</f>
        <v>21182.72828</v>
      </c>
      <c r="H11" s="27">
        <f t="shared" si="0"/>
        <v>85467.78672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1416.345+95409.802</f>
        <v>96826.147</v>
      </c>
      <c r="D12" s="27">
        <f>1329.082+21703.191</f>
        <v>23032.272999999997</v>
      </c>
      <c r="E12" s="27"/>
      <c r="F12" s="27"/>
      <c r="G12" s="27">
        <f>39.41311+1958.312</f>
        <v>1997.7251099999999</v>
      </c>
      <c r="H12" s="27">
        <f t="shared" si="0"/>
        <v>71796.14889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40749.958</v>
      </c>
      <c r="D13" s="27">
        <f>9832.3</f>
        <v>9832.3</v>
      </c>
      <c r="E13" s="27">
        <v>381.68</v>
      </c>
      <c r="F13" s="27"/>
      <c r="G13" s="27">
        <v>2280.786</v>
      </c>
      <c r="H13" s="27">
        <f t="shared" si="0"/>
        <v>28255.192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15883.72</v>
      </c>
      <c r="D14" s="27"/>
      <c r="E14" s="27"/>
      <c r="F14" s="27"/>
      <c r="G14" s="27"/>
      <c r="H14" s="27">
        <f t="shared" si="0"/>
        <v>15883.72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966.066</v>
      </c>
      <c r="D15" s="27"/>
      <c r="E15" s="27"/>
      <c r="F15" s="27"/>
      <c r="G15" s="27"/>
      <c r="H15" s="27">
        <f t="shared" si="0"/>
        <v>966.066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53397.951</v>
      </c>
      <c r="D16" s="27">
        <v>50124.945</v>
      </c>
      <c r="E16" s="27">
        <v>1200.432</v>
      </c>
      <c r="F16" s="27">
        <v>17.342</v>
      </c>
      <c r="G16" s="27">
        <v>271.174</v>
      </c>
      <c r="H16" s="27">
        <f t="shared" si="0"/>
        <v>1784.0580000000011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f>59.4+1328.352</f>
        <v>1387.7520000000002</v>
      </c>
      <c r="D17" s="27"/>
      <c r="E17" s="27"/>
      <c r="F17" s="27"/>
      <c r="G17" s="27"/>
      <c r="H17" s="27">
        <f t="shared" si="0"/>
        <v>1387.7520000000002</v>
      </c>
      <c r="J17" s="20"/>
      <c r="K17" s="20"/>
    </row>
    <row r="18" spans="1:12" ht="40.5">
      <c r="A18" s="14" t="s">
        <v>38</v>
      </c>
      <c r="B18" s="15" t="s">
        <v>37</v>
      </c>
      <c r="C18" s="17">
        <v>29869.022</v>
      </c>
      <c r="D18" s="27"/>
      <c r="E18" s="27"/>
      <c r="F18" s="27"/>
      <c r="G18" s="27"/>
      <c r="H18" s="27">
        <f t="shared" si="0"/>
        <v>29869.022</v>
      </c>
      <c r="J18" s="20"/>
      <c r="K18" s="20"/>
      <c r="L18" s="3" t="s">
        <v>43</v>
      </c>
    </row>
    <row r="19" spans="1:11" ht="58.5" customHeight="1">
      <c r="A19" s="14" t="s">
        <v>31</v>
      </c>
      <c r="B19" s="15" t="s">
        <v>32</v>
      </c>
      <c r="C19" s="17">
        <f>82.033+2069.788</f>
        <v>2151.821</v>
      </c>
      <c r="D19" s="27"/>
      <c r="E19" s="27"/>
      <c r="F19" s="27"/>
      <c r="G19" s="27"/>
      <c r="H19" s="27">
        <f t="shared" si="0"/>
        <v>2151.821</v>
      </c>
      <c r="J19" s="20"/>
      <c r="K19" s="20"/>
    </row>
    <row r="20" spans="1:11" ht="20.25">
      <c r="A20" s="14" t="s">
        <v>42</v>
      </c>
      <c r="B20" s="15" t="s">
        <v>41</v>
      </c>
      <c r="C20" s="17">
        <f>245+557.07745</f>
        <v>802.07745</v>
      </c>
      <c r="D20" s="27"/>
      <c r="E20" s="27"/>
      <c r="F20" s="27"/>
      <c r="G20" s="27"/>
      <c r="H20" s="27">
        <f>C20-D20-G20-E20-F20</f>
        <v>802.07745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70006.7</v>
      </c>
      <c r="D21" s="27"/>
      <c r="E21" s="27"/>
      <c r="F21" s="27"/>
      <c r="G21" s="27"/>
      <c r="H21" s="27">
        <f t="shared" si="0"/>
        <v>70006.7</v>
      </c>
      <c r="J21" s="20"/>
    </row>
    <row r="22" spans="1:8" ht="60.75">
      <c r="A22" s="14" t="s">
        <v>34</v>
      </c>
      <c r="B22" s="15" t="s">
        <v>33</v>
      </c>
      <c r="C22" s="17">
        <v>28638.456</v>
      </c>
      <c r="D22" s="27"/>
      <c r="E22" s="27"/>
      <c r="F22" s="27"/>
      <c r="G22" s="27"/>
      <c r="H22" s="27">
        <f>C22-D22-G22-E22-F22</f>
        <v>28638.456</v>
      </c>
    </row>
    <row r="23" spans="1:8" ht="20.25">
      <c r="A23" s="14" t="s">
        <v>39</v>
      </c>
      <c r="B23" s="15" t="s">
        <v>40</v>
      </c>
      <c r="C23" s="17">
        <v>14421.612</v>
      </c>
      <c r="D23" s="27"/>
      <c r="E23" s="27"/>
      <c r="F23" s="27"/>
      <c r="G23" s="27"/>
      <c r="H23" s="27">
        <f>C23-D23-G23-E23-F23</f>
        <v>14421.612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4"/>
      <c r="B26" s="34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2017-11-13T08:38:15Z</cp:lastPrinted>
  <dcterms:created xsi:type="dcterms:W3CDTF">2014-04-07T08:59:02Z</dcterms:created>
  <dcterms:modified xsi:type="dcterms:W3CDTF">2017-11-20T08:20:30Z</dcterms:modified>
  <cp:category/>
  <cp:version/>
  <cp:contentType/>
  <cp:contentStatus/>
</cp:coreProperties>
</file>