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120" windowHeight="8100" activeTab="3"/>
  </bookViews>
  <sheets>
    <sheet name="Пояснення" sheetId="1" r:id="rId1"/>
    <sheet name="Навч План ПЕЧАТЬ" sheetId="2" r:id="rId2"/>
    <sheet name="Навч План" sheetId="3" r:id="rId3"/>
    <sheet name="ОК ПЕЧАТЬ" sheetId="4" r:id="rId4"/>
    <sheet name="ОК" sheetId="5" r:id="rId5"/>
  </sheets>
  <definedNames>
    <definedName name="_xlnm.Print_Titles" localSheetId="3">'ОК ПЕЧАТЬ'!$13:$13</definedName>
    <definedName name="_xlnm.Print_Area" localSheetId="2">'Навч План'!$A$1:$O$57</definedName>
    <definedName name="_xlnm.Print_Area" localSheetId="1">'Навч План ПЕЧАТЬ'!$A$1:$O$57</definedName>
    <definedName name="_xlnm.Print_Area" localSheetId="4">'ОК'!$A$1:$AR$65</definedName>
    <definedName name="_xlnm.Print_Area" localSheetId="3">'ОК ПЕЧАТЬ'!$A$1:$AR$301</definedName>
  </definedNames>
  <calcPr fullCalcOnLoad="1"/>
</workbook>
</file>

<file path=xl/comments4.xml><?xml version="1.0" encoding="utf-8"?>
<comments xmlns="http://schemas.openxmlformats.org/spreadsheetml/2006/main">
  <authors>
    <author>Boss</author>
  </authors>
  <commentList>
    <comment ref="D149" authorId="0">
      <text>
        <r>
          <rPr>
            <b/>
            <sz val="9"/>
            <rFont val="Tahoma"/>
            <family val="2"/>
          </rPr>
          <t>Boss: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<sst xmlns="http://schemas.openxmlformats.org/spreadsheetml/2006/main" count="1008" uniqueCount="518">
  <si>
    <t>За державним замовленням</t>
  </si>
  <si>
    <t>м. Бердянськ</t>
  </si>
  <si>
    <t>м. Мелітополь</t>
  </si>
  <si>
    <t>м. Енергодар</t>
  </si>
  <si>
    <t>м. Токмак</t>
  </si>
  <si>
    <t>Бердянський район</t>
  </si>
  <si>
    <t>Василівський район</t>
  </si>
  <si>
    <t>Веселівський район</t>
  </si>
  <si>
    <t>Вільнянський район</t>
  </si>
  <si>
    <t>Запорізький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</si>
  <si>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</si>
  <si>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</si>
  <si>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</si>
  <si>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</si>
  <si>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</si>
  <si>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Чернігівський район</t>
  </si>
  <si>
    <t>Якимівський район</t>
  </si>
  <si>
    <t>Гуляйпільський район</t>
  </si>
  <si>
    <t>К-Дніпровський район</t>
  </si>
  <si>
    <t>Мелітопольський район</t>
  </si>
  <si>
    <t>Михайлівський район</t>
  </si>
  <si>
    <t>Новомиколаївський район</t>
  </si>
  <si>
    <t>Токмацький район</t>
  </si>
  <si>
    <t>№ з/п</t>
  </si>
  <si>
    <t>комплектування Навчально-методичного центру цивільного захисту та безпеки життєдіяльності  Запорізької області</t>
  </si>
  <si>
    <t>Строки проведення занять</t>
  </si>
  <si>
    <t>П Л А Н</t>
  </si>
  <si>
    <t xml:space="preserve">Великобілозерський район </t>
  </si>
  <si>
    <t>м. Запоріжжя</t>
  </si>
  <si>
    <t>Запорізька область</t>
  </si>
  <si>
    <t>Загальна кількість осіб</t>
  </si>
  <si>
    <t>За договорами</t>
  </si>
  <si>
    <t xml:space="preserve">Категорія слухачів </t>
  </si>
  <si>
    <t>1.</t>
  </si>
  <si>
    <t>2.</t>
  </si>
  <si>
    <t>3.</t>
  </si>
  <si>
    <t>4.</t>
  </si>
  <si>
    <t>5.</t>
  </si>
  <si>
    <t>6.</t>
  </si>
  <si>
    <t>7.</t>
  </si>
  <si>
    <t>Всього</t>
  </si>
  <si>
    <t>ЗАТВЕРДЖЕНО</t>
  </si>
  <si>
    <t>Розпорядження голови обласної                державної адміністрації</t>
  </si>
  <si>
    <t>Найменування районів, міст та кількість осіб, що навчається</t>
  </si>
  <si>
    <t>Більмацький район</t>
  </si>
  <si>
    <t>протипожежна служба</t>
  </si>
  <si>
    <t>І. Обласні та міста Запоріжжя курси удосконалення керівних кадрів І категорії</t>
  </si>
  <si>
    <t>Керівники  місцевих органів виконавчої влади, органів місцевого самоврядування (міських, селищних, сільських рад та об’єднаних територіальних громад) і їх заступники</t>
  </si>
  <si>
    <t>слухачами з функціонального навчання у сфері цивільного захисту на 2019 рік</t>
  </si>
  <si>
    <t>З них працівників органів виконавчої влади та місцевого самоврядування</t>
  </si>
  <si>
    <t>Кількість годин за програмами навчання</t>
  </si>
  <si>
    <t>Посадові особи місцевих органів виконавчої влади, органів місцевого самоврядування (міських, селищних, сільських рад та об’єднаних територіальних громад), які виконують обов’язки секретарів комісій з питань техногенно-екологічної безпеки та надзвичайних ситуацій</t>
  </si>
  <si>
    <t>Посадові особи місцевих органів виконавчої влади, органів місцевого самоврядування, на яких покладені обов’язки керівників тимчасових органів з евакуації (голови комісій з питань евакуації, начальники збірних пунктів евакуації, проміжних пунктів евакуації, приймальних пунктів евакуації)</t>
  </si>
  <si>
    <t>Посадові особи місцевих органів виконавчої влади, органів місцевого самоврядування (міських, селищних, сільських рад та об’єднаних територіальних громад), які виконують обов’язки секретарів комісій з питань евакуації</t>
  </si>
  <si>
    <t>Керівники структурних підрозділів (департаментів, управлінь, відділів, секторів) місцевих органів виконавчої влади, органів місцевого самоврядування (міських, селищних, сільських рад та об’єднаних територіальних громад), які забезпечують у межах законодавства виконання завдань цивільного захисту у певній сфері суспільного життя</t>
  </si>
  <si>
    <t>Особи, які очолюють спеціалізовані служби цивільного захисту, утворені місцевими органами виконавчої влади, органами місцевого самоврядування та їх заступники</t>
  </si>
  <si>
    <t>транспортного та технічного забезпечення</t>
  </si>
  <si>
    <t>інженерно-будівельна</t>
  </si>
  <si>
    <t>медична служба</t>
  </si>
  <si>
    <t>8.</t>
  </si>
  <si>
    <t>9.</t>
  </si>
  <si>
    <t>10.</t>
  </si>
  <si>
    <t>11.</t>
  </si>
  <si>
    <t>Посадові особи, на яких покладені обов’язки голів комісій з питань надзвичайних ситуацій суб’єктів господарювання (підприємств, установ та організацій) та відповідальні секретарі комісій</t>
  </si>
  <si>
    <t>Посадові особи, на яких покладені обов’язки голів комісій з питань надзвичайних ситуацій закладів освіти та відповідальні секретарі комісій</t>
  </si>
  <si>
    <t>Посадові особи закладів освіти, на яких покладені обов’язки керівників тимчасових органів з евакуації (голови комісій з питань евакуації, начальники збірних пунктів евакуації, приймальних пунктів евакуації), та секретарі комісій з питань евакуації</t>
  </si>
  <si>
    <t>Посадові особи, на яких покладені обов’язки керівників робіт та начальників штабів з ліквідації наслідків надзвичайних ситуацій суб’єктів господарювання (підприємств, установ та організацій)</t>
  </si>
  <si>
    <t>Пояснення щодо заповнення форми таблиці ПЛАН КОМПЛЕКТУВАННЯ</t>
  </si>
  <si>
    <r>
      <t xml:space="preserve">В таблиці перша категорія заповнена червоним колером в якості </t>
    </r>
    <r>
      <rPr>
        <sz val="10"/>
        <color indexed="10"/>
        <rFont val="Arial Cyr"/>
        <family val="0"/>
      </rPr>
      <t>зразку</t>
    </r>
  </si>
  <si>
    <t>Ширину колонок таблиць заявки не змінювати !!!</t>
  </si>
  <si>
    <t>Формат ячеєк, розмір букв, цифр в колонках не змінювати !!!</t>
  </si>
  <si>
    <t>В ячейках колонки 4 "За державним замовленням" розрахунок всіх чисел, які Ви занесли в ячейки колонок 8-33 здійснюється автоматично</t>
  </si>
  <si>
    <t xml:space="preserve">В ячейках строк ВСЬОГО розрахунок всіх чисел  по відповідним колонкам здійснюється автоматично. При цьому видалення повних строк не порушує логіку підрахунку закладених формул, так як </t>
  </si>
  <si>
    <t>і добавлення строк, крім випадків, коли Ви добавляєти строки вище першої або нижче останньої, чого треба уникати.</t>
  </si>
  <si>
    <t>Колонка 5 заповнюється вручну за необхідністю.</t>
  </si>
  <si>
    <t>Ячейки колоноки 7 "Строк проведення занять" заповнений відформатованою за розмірами, відповідними ширині колонки буквами і цифрами.</t>
  </si>
  <si>
    <r>
      <t xml:space="preserve">Ячейки колонки 7 заповнюються за </t>
    </r>
    <r>
      <rPr>
        <sz val="10"/>
        <color indexed="10"/>
        <rFont val="Arial Cyr"/>
        <family val="0"/>
      </rPr>
      <t>зразком</t>
    </r>
    <r>
      <rPr>
        <sz val="10"/>
        <rFont val="Arial Cyr"/>
        <family val="0"/>
      </rPr>
      <t xml:space="preserve"> - ОДНООБРАЗНО. При внесенні даних навчання за місяць  "листопад" висоту колонки збільшувати в ручному режимі - див. </t>
    </r>
    <r>
      <rPr>
        <sz val="10"/>
        <color indexed="10"/>
        <rFont val="Arial Cyr"/>
        <family val="0"/>
      </rPr>
      <t>зразок.</t>
    </r>
  </si>
  <si>
    <t>Кількість строк за категоріями може неспівпадати з реальною кількістю необхідних строк:</t>
  </si>
  <si>
    <t xml:space="preserve"> - зайві видаляються видаленням повністю всій строки. При цьому висота строки, що залишилася, може не вміщяти довгу назву  категорії слухачів (колонка 2),</t>
  </si>
  <si>
    <r>
      <t xml:space="preserve">тоді висоту колонки коригувати вручну так, щоб висота всіх строк в цій категорії була однакова. Висота стандартних строк в </t>
    </r>
    <r>
      <rPr>
        <sz val="10"/>
        <color indexed="10"/>
        <rFont val="Arial Cyr"/>
        <family val="0"/>
      </rPr>
      <t>зразку</t>
    </r>
    <r>
      <rPr>
        <sz val="10"/>
        <rFont val="Arial Cyr"/>
        <family val="0"/>
      </rPr>
      <t xml:space="preserve"> дорівнює 1,4 абсолютних величини (но не 1,4см), яку можна встановити,</t>
    </r>
  </si>
  <si>
    <t xml:space="preserve">увійшовшив меню "Висота строки", нажав праву кнопку мишки при виділеній строчці.  </t>
  </si>
  <si>
    <r>
      <t xml:space="preserve"> - при необхідності добавити строку здійснюється вставка повністю всій строки. Краще </t>
    </r>
    <r>
      <rPr>
        <sz val="10"/>
        <color indexed="10"/>
        <rFont val="Arial Cyr"/>
        <family val="0"/>
      </rPr>
      <t>скопіювати</t>
    </r>
    <r>
      <rPr>
        <sz val="10"/>
        <rFont val="Arial Cyr"/>
        <family val="0"/>
      </rPr>
      <t xml:space="preserve"> вже заповнену і отфоматовану строку, наприклад сусідню, та </t>
    </r>
  </si>
  <si>
    <t>вставити ії там де необхідно. Після вставки змінити зміст ячеєк, не змінюючи їх форматів;</t>
  </si>
  <si>
    <t xml:space="preserve"> - зайві категорії слухачів видаляються шляхом видалення відповідних строк. При цьому після видалення категорії необхідно виправити нумерацію категорій - колонка 1  </t>
  </si>
  <si>
    <t>Назви категорій в таблиці відповідають назвам категорій у відповідних РНП та навчальних програмах ПДС, за виключенням "Працівники чергово-диспетчерських служб…" , які</t>
  </si>
  <si>
    <t>розділено на органи ВВ, МСВ (бюджет) та субєктів господарювання (за договором).</t>
  </si>
  <si>
    <t>Корегування строк, які опинилися на стику сторінок не проводити. Таке коригування буде здійснюватися в зведеній таблиці (після копіювання Вашої таблиці в зведену стики сторінок зміняться).</t>
  </si>
  <si>
    <t>Щоб все вийшло однообразно і зручно, в тому числі на майбутнє,</t>
  </si>
  <si>
    <t>Всі питанн по телефону  066-782-98-34</t>
  </si>
  <si>
    <t>З повагою,</t>
  </si>
  <si>
    <t>Олександр Шевельов</t>
  </si>
  <si>
    <t>січень</t>
  </si>
  <si>
    <t>з 14 січня      по 18 січня</t>
  </si>
  <si>
    <t>з 21 січня      по 25 січня</t>
  </si>
  <si>
    <t>з 28 січня      по 1 лютого</t>
  </si>
  <si>
    <t>лютий</t>
  </si>
  <si>
    <t>з 4 лютого      по 8 лютого</t>
  </si>
  <si>
    <t>з 11 лютого      по 15 лютого</t>
  </si>
  <si>
    <t>з 18 лютого      по 22 лютого</t>
  </si>
  <si>
    <t>з 25 лютого      по 1 березня</t>
  </si>
  <si>
    <t>березень</t>
  </si>
  <si>
    <t>з 18 березня      по 22 березня</t>
  </si>
  <si>
    <t>квітень</t>
  </si>
  <si>
    <t>з 1 квітня      по 5 квітня</t>
  </si>
  <si>
    <t>з 8 квітня      по 12 квітня</t>
  </si>
  <si>
    <t>з 15 квітня      по 19 квітня</t>
  </si>
  <si>
    <t>з 22 квітня      по 26 квітня</t>
  </si>
  <si>
    <t>травень</t>
  </si>
  <si>
    <t>з 6 травня      по 8 травня</t>
  </si>
  <si>
    <t>з 13 травня      по 17 травня</t>
  </si>
  <si>
    <t>з 20 травня      по 24 травня</t>
  </si>
  <si>
    <t>з 27 травня      по 31 травня</t>
  </si>
  <si>
    <t>червень</t>
  </si>
  <si>
    <t>з 3 червня      по 7 червня</t>
  </si>
  <si>
    <t>з 10 червня      по 14 червня</t>
  </si>
  <si>
    <t>з 18 червня      по 21 червня</t>
  </si>
  <si>
    <t>з 24 червня      по 27 червня</t>
  </si>
  <si>
    <t>вересень</t>
  </si>
  <si>
    <t>з 2 вересня      по 6 вересня</t>
  </si>
  <si>
    <t>з 23 вересня      по 27 вересня</t>
  </si>
  <si>
    <t>жовтень</t>
  </si>
  <si>
    <t>з 30 вересня      по 4 жовтня</t>
  </si>
  <si>
    <t>з 7 жовтня      по 11 жовтня</t>
  </si>
  <si>
    <t>з 15 жовтня      по 18 жовтня</t>
  </si>
  <si>
    <t>з 21 жовтня      по 25 жовтня</t>
  </si>
  <si>
    <t>з 28 жовтня по 1 листопада</t>
  </si>
  <si>
    <t>листопад</t>
  </si>
  <si>
    <t>з 4 листопада по 8 листопада</t>
  </si>
  <si>
    <t>з 11 листопада по 15 листопада</t>
  </si>
  <si>
    <t>з 18 листопада по 22 листопада</t>
  </si>
  <si>
    <t>з 25 листопада по 29 листопада</t>
  </si>
  <si>
    <t xml:space="preserve">З метою уникнення плутанини та накладок при плануванні на обласних курсах та у Вас необхідно визначити конкретні дати тих тижнів, які виділяються  Вам </t>
  </si>
  <si>
    <t>для планування занять з групами "Керівники субєктів господарювання та їх заступники" (по дві групи на тиждень):</t>
  </si>
  <si>
    <t>* ЦПП - другий тиждень кожного непарного місяця, крім липня  ----</t>
  </si>
  <si>
    <t>14-18.01</t>
  </si>
  <si>
    <t>11-15.03</t>
  </si>
  <si>
    <t>13-17.05</t>
  </si>
  <si>
    <t>9-13.09</t>
  </si>
  <si>
    <t>О4-О8.11</t>
  </si>
  <si>
    <t>* Мелітопольські курси - третій тиждень кожного непарного місяця, крім липня  ----</t>
  </si>
  <si>
    <t>21-25.01</t>
  </si>
  <si>
    <t>18-22.03</t>
  </si>
  <si>
    <t>20-24.05</t>
  </si>
  <si>
    <t>16-20.09</t>
  </si>
  <si>
    <t>11-15.11</t>
  </si>
  <si>
    <t>* Бердянські курси - другий тиждень кожного парного місяця, крім серпня, грудня   ----------------</t>
  </si>
  <si>
    <t>О4-О8.02</t>
  </si>
  <si>
    <t>О8-12.04</t>
  </si>
  <si>
    <t>О3-О7.06</t>
  </si>
  <si>
    <t>О7-11.10</t>
  </si>
  <si>
    <t>* Енергодарські курси - третій тиждень кожного парного місяця, крім серпня, грудня ---------------</t>
  </si>
  <si>
    <t>11-15.02</t>
  </si>
  <si>
    <t>15-19.04</t>
  </si>
  <si>
    <t>10-14.06</t>
  </si>
  <si>
    <t>21-25.10</t>
  </si>
  <si>
    <t>прошу повідомляти про знайдені недоліки та свої пропозиції.</t>
  </si>
  <si>
    <t>з 11 березня по 15 березня</t>
  </si>
  <si>
    <t>з 4 березня  по 7 березня</t>
  </si>
  <si>
    <t>з 2 вересня  по 6 вересня</t>
  </si>
  <si>
    <t>з 27 травня по 31 травня</t>
  </si>
  <si>
    <t>з 25 лютого по 1 березня</t>
  </si>
  <si>
    <t>з 25 березня по 29 березня</t>
  </si>
  <si>
    <t>з 1 квітня по 5 квітня</t>
  </si>
  <si>
    <t>з 23 вересня по 27 вересня</t>
  </si>
  <si>
    <t>з 30 вересня по 4 жовтня</t>
  </si>
  <si>
    <t>з 28 січня       по 1 лютого</t>
  </si>
  <si>
    <t>ТРАВЕНЬ (ІІ квартал)</t>
  </si>
  <si>
    <t>Розівський р-н</t>
  </si>
  <si>
    <t>ЧЕРВЕНЬ (початок місяця)</t>
  </si>
  <si>
    <t>Оріхівський р-н</t>
  </si>
  <si>
    <t>ВЕРЕСЕНЬ (початок місяця)</t>
  </si>
  <si>
    <t>Михайлівський р-н</t>
  </si>
  <si>
    <t>Веселівський р-н</t>
  </si>
  <si>
    <t>ЖОВТЕНЬ кінець місяця)</t>
  </si>
  <si>
    <t>В.-Білозерський р-н</t>
  </si>
  <si>
    <t>з 25 лютого  по 1 березня</t>
  </si>
  <si>
    <t>торгівлі і харчування</t>
  </si>
  <si>
    <t>комунально-технічна</t>
  </si>
  <si>
    <t>з 30 квітня      по 3 травня</t>
  </si>
  <si>
    <t>Керівники структ підр м.Запоріжжя -20</t>
  </si>
  <si>
    <t>захисту сільськогосподарських тварин і рослин</t>
  </si>
  <si>
    <t>з 11 лютого по 15 лютого</t>
  </si>
  <si>
    <t>Усього годин</t>
  </si>
  <si>
    <r>
      <t>Посадові особи суб’єктів господарювання (підприємств, установ та організацій), на яких покладені обов’язки керівників тимчасових органів з евакуації (голови комісій з питань евакуації, начальники збірних пунктів евакуації, проміжних пунктів евакуації, приймальних пунктів евакуації), та секретарі к</t>
    </r>
    <r>
      <rPr>
        <sz val="11"/>
        <rFont val="Arial Cyr"/>
        <family val="0"/>
      </rPr>
      <t>омісій з питань евакуації</t>
    </r>
  </si>
  <si>
    <t>з 22 квітня    по 26 квітня</t>
  </si>
  <si>
    <t>Кільк днів в тижні</t>
  </si>
  <si>
    <t>Місяць</t>
  </si>
  <si>
    <t>Дати</t>
  </si>
  <si>
    <t>Перша група тижня</t>
  </si>
  <si>
    <t>Категорії</t>
  </si>
  <si>
    <t>кількість слухачів</t>
  </si>
  <si>
    <t>Друга група тижня</t>
  </si>
  <si>
    <t xml:space="preserve">Розівський Кер СГ (04-06.02) </t>
  </si>
  <si>
    <t>Третя група тижня</t>
  </si>
  <si>
    <t>Керівники структ підр ОДА-32</t>
  </si>
  <si>
    <t>Служба інженерно-будівельна</t>
  </si>
  <si>
    <t>Веселівський МОН (18-20.03)</t>
  </si>
  <si>
    <t xml:space="preserve">Керівники структ підр м.Запоріжжя  </t>
  </si>
  <si>
    <t xml:space="preserve">Розівський с/госп (10-12.04) </t>
  </si>
  <si>
    <t>Гол, секр ком НС СГ:В-Біл-7 +Весел-9 +К/Дн-1 +м.Мел-6 +Полог-3+ Оріх-3 +Н/Мик-2 +Вільн-2</t>
  </si>
  <si>
    <t>Веселівський МОН (20-22.05)</t>
  </si>
  <si>
    <t xml:space="preserve">  Веселівський Кер СГ (22-24.05)</t>
  </si>
  <si>
    <t>Керівники стр/підр ОДА</t>
  </si>
  <si>
    <t>Служ трансп та техн забезп-36+1</t>
  </si>
  <si>
    <t>Кер. стр/підр: Весел-20 +Гуляй-2 +м.Мел-3 +м.Токм-1</t>
  </si>
  <si>
    <t xml:space="preserve">Керівн. структ підр ОДА </t>
  </si>
  <si>
    <t>Кер. ОВВ: м.Зап-14 +З/обл-8 +Зап р-н-1</t>
  </si>
  <si>
    <t>Служба торг і харч: Мих-1, Оріх-6, Роз -1</t>
  </si>
  <si>
    <t xml:space="preserve">        ПЛАН ПРОВЕДЕННЯ НАВЧАНЬ З РАЙОНАМИ ОБЛАСТІ</t>
  </si>
  <si>
    <t>бюджет</t>
  </si>
  <si>
    <t>контракт</t>
  </si>
  <si>
    <t xml:space="preserve">       кількість груп</t>
  </si>
  <si>
    <t>Час на групу</t>
  </si>
  <si>
    <t>УСЬОГО --</t>
  </si>
  <si>
    <t xml:space="preserve">Веселівський МОН (20-22.03)  </t>
  </si>
  <si>
    <t>Веселівский МОН ТОЕ (04-06.03)</t>
  </si>
  <si>
    <t>з 30 січня      по 1 лютого</t>
  </si>
  <si>
    <t>з 15 жовтня      по 17 жовтня</t>
  </si>
  <si>
    <t>з 19 червня      по 21 червня</t>
  </si>
  <si>
    <t>Навчальний план обласних курсів</t>
  </si>
  <si>
    <t>Розрахунок навантаження викладачив</t>
  </si>
  <si>
    <t>Навантаження на одного виклдадача ---</t>
  </si>
  <si>
    <t>Кер.сільгосп Оріхівський (11-13.09)</t>
  </si>
  <si>
    <t>Кер.МОН Оріхівський (14-16.01)</t>
  </si>
  <si>
    <t>Кер МОН: Михайлівський (12-14.06)</t>
  </si>
  <si>
    <t>Кер.МОН м.Запоріжжя (25-27.03)</t>
  </si>
  <si>
    <t>з 27 березня      по 29 березня</t>
  </si>
  <si>
    <t>Кер.МОН Оріхівський (16-18.01)</t>
  </si>
  <si>
    <t xml:space="preserve"> Спеціалізов протипожежна служба</t>
  </si>
  <si>
    <t>Веселівский МОН - ТОЕ (30.01-01.02)</t>
  </si>
  <si>
    <t>Керівн. СГ м.Запоріжжя (11-13.03)</t>
  </si>
  <si>
    <t>Кер.МОН- м.Запоріжжя (13-15.03)</t>
  </si>
  <si>
    <t xml:space="preserve">Керівники структ підр ОДА </t>
  </si>
  <si>
    <t xml:space="preserve">Розівський сільгосп (08-10.04) </t>
  </si>
  <si>
    <t>Кер. ОВВ, МСВ: Вас-1+В/Біл-9 + К-Дніп-7+Мих-10</t>
  </si>
  <si>
    <t>Керівники СГ: м.Зап-21 +Віл-2 +Оріх-7     (13-15.05)</t>
  </si>
  <si>
    <t>Керівники структ підр ОДА</t>
  </si>
  <si>
    <t>Керівники структ підр Оріхівський</t>
  </si>
  <si>
    <t>м.Бердянськ - Кер СГ (03-05.06)</t>
  </si>
  <si>
    <t>Кер. структ підр ОВВ, МСВ: Бердянський</t>
  </si>
  <si>
    <t>Керівн. стр/підр ОВВ, МСВ: Михайлівський</t>
  </si>
  <si>
    <t>МОН комісії з НС: Ново-Миколаївський  (19-21.06)</t>
  </si>
  <si>
    <t>з 24 червня      по 26 червня</t>
  </si>
  <si>
    <t xml:space="preserve">Спеціалізов протипожежна служба: Оріхів 1+ Веселів 12 </t>
  </si>
  <si>
    <t>з 16 вересня  по 20 вересня</t>
  </si>
  <si>
    <t>з 9 вересня по 13 вересня</t>
  </si>
  <si>
    <t xml:space="preserve">м.Меліт керівники  МОН (16-18.09)  </t>
  </si>
  <si>
    <t xml:space="preserve">м.Меліт керівники МОН (18-20.09)  </t>
  </si>
  <si>
    <t>Керівн МОН= м.Зап-36 +Вільн-1  (04-06.11)</t>
  </si>
  <si>
    <t xml:space="preserve">м.Мелітополь  МОН  (11-13.11)  </t>
  </si>
  <si>
    <t>м.Мелітополь МОН  (13-15.11)</t>
  </si>
  <si>
    <t>Гол, секр комісій НС СГ: м.Зап-27 +З/обл-11</t>
  </si>
  <si>
    <t>МОН комісії з НС: м.Зап-6+ З/обл-3 +Вас-1 +Оріх-4 (27-29.03)</t>
  </si>
  <si>
    <t>з 18 червня      по 20 червня</t>
  </si>
  <si>
    <t>з 15 квітня      по 17 квітня</t>
  </si>
  <si>
    <t>з 21 жовтня   по 23 жовтня</t>
  </si>
  <si>
    <t>з 23 жовтня   по 25 жовтня</t>
  </si>
  <si>
    <t xml:space="preserve"> Спец. служба захисту тварин і рослин </t>
  </si>
  <si>
    <t>м. Мелітоп - керівн. СГ   (21-23.01)</t>
  </si>
  <si>
    <t xml:space="preserve">Керівн. стр/підр. ОВВ, МСВ Веселівський </t>
  </si>
  <si>
    <t xml:space="preserve">Розівський Кер МОН  (06-08.02) </t>
  </si>
  <si>
    <t>Кер. СГ:  м.Ен-3+Вас-1+В.Біл-16+К/Дн-2+Мих-11        (11-13.02)</t>
  </si>
  <si>
    <t>Кер. МОН:  Вас-5 + В.Біл-16     (13-15.02)</t>
  </si>
  <si>
    <t>Кер. стр/підр ОВВ, МСВ: Полог-5 +Розів-16</t>
  </si>
  <si>
    <t>Кер. стр/підр ОВВ, МСВ: В/Біл-30 +     Вас-5 + К/Дн-4</t>
  </si>
  <si>
    <t xml:space="preserve">Керівники ТОЕ МОВВ, МСВ   </t>
  </si>
  <si>
    <t>Секр. коміс з питань евакуації ОВВ, МСВ</t>
  </si>
  <si>
    <t>з 4 березня  по 6 березня</t>
  </si>
  <si>
    <t>Спец медич сл: ОДА-4 +Оріх-5 +Роз-1 + м.Меліт-1</t>
  </si>
  <si>
    <t>Керівн. ОВВ, МСВ: м.Мел-3 + Мелітоп-16 + Токмацьк-1</t>
  </si>
  <si>
    <t>Керівники ОВВ, МСВ: м.Берд-2 + Розівський -17</t>
  </si>
  <si>
    <t>Кер. сільгосп: В.Біл-3 + К/Дн-1 + Мих-29                  (17-19.04)</t>
  </si>
  <si>
    <t>Керівники ОВВ, МСВ - Оріхівський</t>
  </si>
  <si>
    <t>Керівники структ підр - Орехівський</t>
  </si>
  <si>
    <t>з 30 квітня   по 3 травня</t>
  </si>
  <si>
    <t>Керівн.сільгосп - Оріхівський (15-17.05)</t>
  </si>
  <si>
    <t>Керівники ОВВ, МСВ:   Веселів-28 + Гуляйп-2</t>
  </si>
  <si>
    <t>Гол, секр ТОЕ СГ: З/обл-7 + м.Зап- 21     (18-20.06)</t>
  </si>
  <si>
    <t>з 25 червня      по 27 червня</t>
  </si>
  <si>
    <t xml:space="preserve">Секретарі ТЕБ і НС  МОВВ, МСВ </t>
  </si>
  <si>
    <t xml:space="preserve">Пологівський - кер. МОН  (07-09.10)  </t>
  </si>
  <si>
    <t xml:space="preserve">Пологівський - кер. МОН  (09-11.10)  </t>
  </si>
  <si>
    <t>МОН ТОЕ:  м.Зап-9 + В/білоз-5 +    Н-Мик-1 + Оріх-4           (15-17.10)</t>
  </si>
  <si>
    <t>Служ комун-техн: Мих-1, Оріх-5, Роз-2</t>
  </si>
  <si>
    <t xml:space="preserve">Кер. стр/підр. ОВВ, МСВ Веселівський </t>
  </si>
  <si>
    <t>Кер. стр/підр: Зап р-н-7 +Н-Мик-2 +Оріх-21</t>
  </si>
  <si>
    <t>усього груп-</t>
  </si>
  <si>
    <t>усього слухачів -</t>
  </si>
  <si>
    <t>Кер. робіт, НШ СГ:  З/обл-2 +Вільн-5 +Оріх-8      (19-21.02)</t>
  </si>
  <si>
    <t>Керівн. робіт, НШ СГ:  м.Запоріжжя      (21-23.10)</t>
  </si>
  <si>
    <t>Кер. робіт, НШ СГ : м.Запоряжжя -20        (23-25.10)</t>
  </si>
  <si>
    <t>з 19 лютого    по 21 лютого</t>
  </si>
  <si>
    <t>Кер робіт, НШ СГ:  м.Енерг-10 +Вас-1 +К/Дн-1 +Мих-7        (15-17.04)</t>
  </si>
  <si>
    <t>Гол, секр ТОЕ СГ: В/Біл-6 +Вільн-1 +К-Дн-2 +м.Мел-5 +Оріх-3 +Полог-1 (24-26.06)</t>
  </si>
  <si>
    <t>Кер. робіт, НШ СГ: м.Бер-2 +Берд.р-н-2 +Вес-7 + Мел.р-н-3 +Полог-2   (25-27.06)</t>
  </si>
  <si>
    <t>з 28 січня     по 1 лютого</t>
  </si>
  <si>
    <t>Кер.сільгосп  Оріхівський   (05-07.03)</t>
  </si>
  <si>
    <t>Керівн СГ м.Запоріжжя   (09-11.09)</t>
  </si>
  <si>
    <t>Кер.МОН= м.Запоріжжя   (06-08.11)</t>
  </si>
  <si>
    <t>№   тижня</t>
  </si>
  <si>
    <t>Навчальний план обласних курсів на 2019 рік</t>
  </si>
  <si>
    <t>О.В. Шевельов</t>
  </si>
  <si>
    <t xml:space="preserve">Завідувач обласних та міста Запоріжжя курсів УКК І категорії           </t>
  </si>
  <si>
    <t>пожежні</t>
  </si>
  <si>
    <t>з 11 листопада по 13 листопада</t>
  </si>
  <si>
    <t>транспортні</t>
  </si>
  <si>
    <t>охорони громадського порядку</t>
  </si>
  <si>
    <t>матеріально-технічного та продовольчого забезпечення</t>
  </si>
  <si>
    <t>з 18 листопада по 20 листопада</t>
  </si>
  <si>
    <t>медичні</t>
  </si>
  <si>
    <t>зв’язку</t>
  </si>
  <si>
    <t>з 25 листопада по 27 листопада</t>
  </si>
  <si>
    <t>рятувальні</t>
  </si>
  <si>
    <t>видачі засобів індивідуального захисту</t>
  </si>
  <si>
    <t>Особи, які входять до складу спеціалізованих служб та формувань цивільного захисту і які залучаються до організації та проведення робіт з дегазації, дезактивації територій і об’єктів, інших видів спеціальної обробки, дозиметричного контролю та радіаційно-хімічної розвідки</t>
  </si>
  <si>
    <t>Інженерно-технічні працівники, які очолюють ланки, групи тощо з обслуговування захисних споруд цивільного захисту</t>
  </si>
  <si>
    <t>Керівники та особи, які очолюють штаби керівництва спеціальних об’єктових навчань, тренувань з відпрацювання дій відповідно до планів реагування на НС, планів локалізації і ліквідації наслідків аварій на об’єктах підвищеної небезпеки та планів ЦЗ на особливий період</t>
  </si>
  <si>
    <t>Керівники навчальних груп з підготовки працівників суб’єктів господарювання (підприємств, установ та організацій) та навчальних закладів діям у НС</t>
  </si>
  <si>
    <t xml:space="preserve">ІІ. Цикл практичної підготовки </t>
  </si>
  <si>
    <t>з 12 березня по 14 березня</t>
  </si>
  <si>
    <t>з 19 березня по 21 березня</t>
  </si>
  <si>
    <t>з 24 вересня по 26 вересня</t>
  </si>
  <si>
    <t>з 22 жовтня по 24 жовтня</t>
  </si>
  <si>
    <t>Особи, відповідальні за роботу консультаційних пунктів при органах місцевого самоврядування</t>
  </si>
  <si>
    <t>з 12 листопада по 14 листопада</t>
  </si>
  <si>
    <t xml:space="preserve">ІІІ. Бердянські курси III категорії </t>
  </si>
  <si>
    <t xml:space="preserve">ІV. Мелітопольські курси  III категорії            </t>
  </si>
  <si>
    <t xml:space="preserve"> </t>
  </si>
  <si>
    <t>з 04 листопада по 06 листопада</t>
  </si>
  <si>
    <t>з 09 вересня  по 11 вересня</t>
  </si>
  <si>
    <t xml:space="preserve">V. Енергодарські курси III категорії </t>
  </si>
  <si>
    <t>охорони об’єкта</t>
  </si>
  <si>
    <t>аварійно-відновлювальні</t>
  </si>
  <si>
    <t>з 26 березня по 28 березня</t>
  </si>
  <si>
    <t>ремонтні</t>
  </si>
  <si>
    <t>Працівники чергово-диспетчерських служб місцевих органів виконавчої влади, органів місцевого самоврядування</t>
  </si>
  <si>
    <t>з 17 вересня по 19 вересня</t>
  </si>
  <si>
    <t>Разом по НМЦ за державним замовленням</t>
  </si>
  <si>
    <t>Керівники суб’єктів господарювання (підприємств, установ та організацій) незалежно від форми власності та їх заступники, функціональні обов’язки яких пов’язані із забезпеченням цивільного захисту</t>
  </si>
  <si>
    <t>з 9 вересня по 11 вересня</t>
  </si>
  <si>
    <t>з 05 березня по 07 березня</t>
  </si>
  <si>
    <t>Керівники закладів освіти незалежно від форми власності та їх заступники, функціональні обов’язки яких пов’язані із забезпеченням цивільного захисту</t>
  </si>
  <si>
    <t>протипожежні</t>
  </si>
  <si>
    <t>з 28 жовтня по 30 жовтня</t>
  </si>
  <si>
    <t>з 20 травня по 22 травня</t>
  </si>
  <si>
    <t>з 18 вересня по 20 вересня</t>
  </si>
  <si>
    <t>Особи відповідальні за роботу консультаційних пунктів при органах місцевого самоврядування</t>
  </si>
  <si>
    <t xml:space="preserve">Разом по НМЦ  </t>
  </si>
  <si>
    <t>Особи, які входять до складу спеціа-лізованих служб та формувань ЦЗ і які залучаються до організації та проведення робіт з дегазації, дезактивації територій і об’єктів, інших видів спеціальної обробки, дозиметричного контролю та радіаційно-хімічної розвідки</t>
  </si>
  <si>
    <t>з 13 листопада по 15 листопада</t>
  </si>
  <si>
    <t>з 03 червня по 05 червня</t>
  </si>
  <si>
    <t>з 23 вересня по 25 вересня</t>
  </si>
  <si>
    <t>з 18 березня по 20 березня</t>
  </si>
  <si>
    <t>з 18 лютого по 20 лютого</t>
  </si>
  <si>
    <t>з 13 травня по 15 травня</t>
  </si>
  <si>
    <t>з 18 червня по 20 червня</t>
  </si>
  <si>
    <t>з 15 жовтня по 17 жовтня</t>
  </si>
  <si>
    <t>з 25 березня по 27 березня</t>
  </si>
  <si>
    <t>з 19 лютого по 21 лютого</t>
  </si>
  <si>
    <t>з 5 березня по 7 березня</t>
  </si>
  <si>
    <t>з 12 лютого по 14 лютого</t>
  </si>
  <si>
    <t>з 20 травня по 24 травня</t>
  </si>
  <si>
    <t>з 13 травня по 17 травня</t>
  </si>
  <si>
    <t>з 27 травня  по 31 травня</t>
  </si>
  <si>
    <t>з 10 червня по 14 червня</t>
  </si>
  <si>
    <t>з 14 січня по 18 січня</t>
  </si>
  <si>
    <t>з 8 квітня  по 10 квітня</t>
  </si>
  <si>
    <t>з 15 квітня по 17 квітня</t>
  </si>
  <si>
    <t>з 22 квітня по 24 квітня</t>
  </si>
  <si>
    <t>з 20 травня  по 22 травня</t>
  </si>
  <si>
    <t>з 27 травня по 29 травня</t>
  </si>
  <si>
    <t>з 10 червня по 12 червня</t>
  </si>
  <si>
    <t>з 18 червня  по 20 червня</t>
  </si>
  <si>
    <t>з 24 червня по 26 червня</t>
  </si>
  <si>
    <t>з 22 січня по 24 січня</t>
  </si>
  <si>
    <t>з 11 червня по 13 червня</t>
  </si>
  <si>
    <t>з 16 квітня по 18 квітня</t>
  </si>
  <si>
    <t>з 28 травня  по 30 травня</t>
  </si>
  <si>
    <t>з 16 квітня    по 18 квітня</t>
  </si>
  <si>
    <t>з 27 травня  по 29 травня</t>
  </si>
  <si>
    <t>з 10 червня  по 12 червня</t>
  </si>
  <si>
    <t>з 21 жовтня по 23 жовтня</t>
  </si>
  <si>
    <t>з 25 лютого по 27 лютого</t>
  </si>
  <si>
    <t>з 04 березня по 06 березня</t>
  </si>
  <si>
    <t>з 28 січня по 30 січня</t>
  </si>
  <si>
    <t>з 11 лютого по 13 лютого</t>
  </si>
  <si>
    <t>з 11 березня по 13 березня</t>
  </si>
  <si>
    <t>з 08 квітня по 10 квітня</t>
  </si>
  <si>
    <t>з 15 січня  по 17 січня</t>
  </si>
  <si>
    <t>з 05 лютого по 07 лютого</t>
  </si>
  <si>
    <t>з 21 травня по 23 травня</t>
  </si>
  <si>
    <t>з 28 травня по 30 травня</t>
  </si>
  <si>
    <t xml:space="preserve">з 15 жовтня по 17 жовтня </t>
  </si>
  <si>
    <t xml:space="preserve">з 22 жовтня по 24 жовтня </t>
  </si>
  <si>
    <t>з 19 червня по 21 червня</t>
  </si>
  <si>
    <t>з 25 червня по 27 червня</t>
  </si>
  <si>
    <t>з 13  травня по 15 травня</t>
  </si>
  <si>
    <t>з 15  травня по 17 травня</t>
  </si>
  <si>
    <t>з 13 березня по 15 березня</t>
  </si>
  <si>
    <t>з 23 жовтня по 25 жовтня</t>
  </si>
  <si>
    <t>з 11 вересня по 13 вересня</t>
  </si>
  <si>
    <t>з 04 листопада  по 06 листопада</t>
  </si>
  <si>
    <t>з 06 листопада по 08 листопада</t>
  </si>
  <si>
    <t>з 01 квітня по 03 квітня</t>
  </si>
  <si>
    <t>з 16 вересня по 18 вересня</t>
  </si>
  <si>
    <t>з 07 жовтня по 09 жовтня</t>
  </si>
  <si>
    <t>з 11 лютого  по 13 лютого</t>
  </si>
  <si>
    <t>з 23 січня по 25 січня</t>
  </si>
  <si>
    <t>з 04 червня по 06 червня</t>
  </si>
  <si>
    <t>з 09 жовтня по 11 жовтня</t>
  </si>
  <si>
    <t>з 22 травня по 24 травня</t>
  </si>
  <si>
    <t>з 20 березня по 22 березня</t>
  </si>
  <si>
    <t>з 25 лютого  по 27 лютого</t>
  </si>
  <si>
    <t>з 24 червня  по 26 червня</t>
  </si>
  <si>
    <t xml:space="preserve">  з 01 квітня по 03 квітня</t>
  </si>
  <si>
    <t>з 12 червня по 14 червня</t>
  </si>
  <si>
    <t>з 29 січня по 31 січня</t>
  </si>
  <si>
    <t>з 26 лютого по 28 лютого</t>
  </si>
  <si>
    <t>з 14 травня по 16 травня</t>
  </si>
  <si>
    <t>з 05 лютого  по 07 лютого</t>
  </si>
  <si>
    <t xml:space="preserve">  з 16 квітня по 18 квітня</t>
  </si>
  <si>
    <t xml:space="preserve">  з 10 квітня по 12 квітня</t>
  </si>
  <si>
    <t xml:space="preserve">  з 14 січня  по 16 січня</t>
  </si>
  <si>
    <t>з 30 вересня по 02 жовтня</t>
  </si>
  <si>
    <t xml:space="preserve">  з 06 травня по 08 травня</t>
  </si>
  <si>
    <t xml:space="preserve">  з 02 квітня по 04 квітня</t>
  </si>
  <si>
    <t xml:space="preserve">  з 09 квітня по 11 квітня</t>
  </si>
  <si>
    <t xml:space="preserve">  з 23 квітня  по 25 квітня</t>
  </si>
  <si>
    <t xml:space="preserve">  з 29 січня по 31 січня</t>
  </si>
  <si>
    <t xml:space="preserve"> з 08 квітня по 10 квітня</t>
  </si>
  <si>
    <t xml:space="preserve"> з 01 квітня  по 03 квітня</t>
  </si>
  <si>
    <t xml:space="preserve">  з 15 січня по 17 січня</t>
  </si>
  <si>
    <t>з 01 жовтня по 03 жовтня</t>
  </si>
  <si>
    <t>з 03 червня  по 05 червня</t>
  </si>
  <si>
    <t>з 06 травня по 08 травня</t>
  </si>
  <si>
    <t>з 25 лютого по 01 березня</t>
  </si>
  <si>
    <t>з 02 вересня по 06 вересня</t>
  </si>
  <si>
    <t>з 28 січня по 01 лютого</t>
  </si>
  <si>
    <t xml:space="preserve">  з 28 січня  по 01 лютого</t>
  </si>
  <si>
    <t>з 28 жовтня по 01 листопада</t>
  </si>
  <si>
    <t>з 03 червня по 07 червня</t>
  </si>
  <si>
    <t xml:space="preserve"> з 22 квітня по 26 квітня</t>
  </si>
  <si>
    <t>з 01 квітня по 05 квітня</t>
  </si>
  <si>
    <t>з 04 лютого  по 08 лютого</t>
  </si>
  <si>
    <t xml:space="preserve">   з 22 квітня  по 26 квітня</t>
  </si>
  <si>
    <t xml:space="preserve">   з 15 квітня по 19 квітня</t>
  </si>
  <si>
    <t xml:space="preserve">   з 08 квітня по 12 квітня</t>
  </si>
  <si>
    <t xml:space="preserve">  з 08 січня по 10 січня</t>
  </si>
  <si>
    <t>Особи, які очолюють спеціалізовані служби цивільного захисту, утворені місцевими органами виконавчої влади, органами місцевого самоврядування та їх заступники:</t>
  </si>
  <si>
    <t xml:space="preserve">Особи, які очолюють спеціалізовані служби, утворені суб’єктом господарювання, незалежно від форм власності: </t>
  </si>
  <si>
    <t>Керівники  місцевих органів виконавчої влади, органів місцевого самоврядування і їх заступники</t>
  </si>
  <si>
    <t xml:space="preserve"> З 18 березня по 22 березня</t>
  </si>
  <si>
    <t>Посадові особи місцевих органів виконавчої влади, органів місцевого самоврядування, які виконують обов’язки секретарів комісій з питань техногенно-екологічної безпеки та надзвичайних ситуацій</t>
  </si>
  <si>
    <t>З 30 вересня по 04 жовтня</t>
  </si>
  <si>
    <t>З 18 лютого по 22 лютого</t>
  </si>
  <si>
    <t>Посадові особи місцевих органів виконавчої влади, органів місцевого самоврядування, які виконують обов’язки секретарів комісій з питань евакуації</t>
  </si>
  <si>
    <t>З 21 січня по 25 січня</t>
  </si>
  <si>
    <t>Керівники структурних підрозділів (департаментів, управлінь, відділів, секторів) місцевих органів виконавчої влади, органів місцевого самоврядування , які забезпечують у межах законодавства виконання завдань цивільного захисту у певній сфері суспільного життя</t>
  </si>
  <si>
    <t>З 11 листопада по 13 листопада</t>
  </si>
  <si>
    <t>З 20 травня по 22 травня</t>
  </si>
  <si>
    <t>З 21 січня  по 23 січня</t>
  </si>
  <si>
    <t>З 24 червня по 26 червня</t>
  </si>
  <si>
    <t>З 14 січня  по 16 січня</t>
  </si>
  <si>
    <t>З 22 січня по 24 січня</t>
  </si>
  <si>
    <t>З 21 травня  по 23 травня</t>
  </si>
  <si>
    <t xml:space="preserve"> З 23 квітня по 25 квітня</t>
  </si>
  <si>
    <t>З 05 листопада по 07 листопада</t>
  </si>
  <si>
    <t>З 04 лютого по 06 лютого</t>
  </si>
  <si>
    <t>З 03 червня по 05 червня</t>
  </si>
  <si>
    <t xml:space="preserve">  З 14 січня по 16 січня</t>
  </si>
  <si>
    <t>З 28 січня по 30 січня</t>
  </si>
  <si>
    <t>З 08 січня по 10 січня</t>
  </si>
  <si>
    <t>З 28 травня по 30 травня</t>
  </si>
  <si>
    <t>З 03 вересня по 05 вересня</t>
  </si>
  <si>
    <t>З 10 вересня по 12 вересня</t>
  </si>
  <si>
    <t xml:space="preserve"> З 24 вересня по 26 вересня</t>
  </si>
  <si>
    <t xml:space="preserve">З 08 жовтня по 10 жовтня </t>
  </si>
  <si>
    <t>VІ. Обласні та міста Запоріжжя курси удосконалення керівних кадрів І категорії</t>
  </si>
  <si>
    <t xml:space="preserve">  З 30 квітня  по 03 травня</t>
  </si>
  <si>
    <t>З 27 березня по 29 березня</t>
  </si>
  <si>
    <t>З 18 червня по 20 червня</t>
  </si>
  <si>
    <t>З 30 січня по 01 лютого</t>
  </si>
  <si>
    <t>З 19 лютого по 21 лютого</t>
  </si>
  <si>
    <t xml:space="preserve">VІІ. Цикл практичної підготовки </t>
  </si>
  <si>
    <t>З 11 березня  по 13 березня</t>
  </si>
  <si>
    <t>З 05 березня по 07 березня</t>
  </si>
  <si>
    <t>з 16 січня по 18 січня</t>
  </si>
  <si>
    <t>З 14 січня по 16 січня</t>
  </si>
  <si>
    <t>З 01 квітня по 03 квітня</t>
  </si>
  <si>
    <t>З 25 березня по 27 березня</t>
  </si>
  <si>
    <t>З 21 січня по 23 січня</t>
  </si>
  <si>
    <t xml:space="preserve">  З 14 січня  по 16 січня</t>
  </si>
  <si>
    <t>З 12 березня по 14 березня</t>
  </si>
  <si>
    <t>З 17 вересня по 19 вересня</t>
  </si>
  <si>
    <t xml:space="preserve">VІІІ. Бердянські курси III категорії  </t>
  </si>
  <si>
    <t xml:space="preserve">ІX. Мелітопольські курси III категорії </t>
  </si>
  <si>
    <t>З 18 лютого по 20 лютого</t>
  </si>
  <si>
    <t>З 11 березня по 13 березня</t>
  </si>
  <si>
    <t xml:space="preserve">X. Енергодарські курси III категорії  </t>
  </si>
  <si>
    <t>З 15 січня по 17 січня</t>
  </si>
  <si>
    <t>З 17 вересня по19 вересня</t>
  </si>
  <si>
    <t>З 01 жовтня  по 03 жовтня</t>
  </si>
  <si>
    <t xml:space="preserve"> З 30 вересня  по  04 жовтня</t>
  </si>
  <si>
    <t xml:space="preserve">  з 08 квітня по 10 квітня</t>
  </si>
  <si>
    <t xml:space="preserve">  з 17 квітня по 19 квітня</t>
  </si>
  <si>
    <t>з 04 лютого по 06 лютого</t>
  </si>
  <si>
    <t>з 21 січня  по 23 січня</t>
  </si>
  <si>
    <t>з 06 лютого по 08 лютого</t>
  </si>
  <si>
    <t>з 13 лютого по 15 лютого</t>
  </si>
  <si>
    <t>Керівник апарату                                                                                                                                                                                               З. БОЙКО</t>
  </si>
  <si>
    <t>Особи, які очолюють об'єктові формування цивільного захисту:</t>
  </si>
  <si>
    <t xml:space="preserve">Особи, які очолюють об'єктові формування цивільного захисту: </t>
  </si>
  <si>
    <t>Працівники чергово-диспетчерських служб  суб’єктів господарювання, у власності або у користуванні яких є хоча б один об’єкт підвищеної небезпеки</t>
  </si>
  <si>
    <t>Разом по НМЦ на договірних умовах</t>
  </si>
  <si>
    <t>Всього по НМЦ 3477 осіб, з них на договірних умовах  - 1452 особи.</t>
  </si>
  <si>
    <t>захисту сільськогосподарсь ких рослин</t>
  </si>
  <si>
    <t>Керівники сільськогосподарсь ких підприємств незалежно від форми власності та їх заступники, функціональні обов’язки яких пов’язані із забезпеченням цивільного захисту</t>
  </si>
  <si>
    <t>10.12.2018                  № 654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</si>
</sst>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</numFmts>
  <fonts count="86">
    <font>
      <sz val="10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4"/>
      <name val="Arial Cyr"/>
      <family val="2"/>
    </font>
    <font>
      <sz val="13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name val="Courier New"/>
      <family val="3"/>
    </font>
    <font>
      <sz val="12"/>
      <name val="Arial Cyr"/>
      <family val="2"/>
    </font>
    <font>
      <b/>
      <sz val="13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sz val="17"/>
      <name val="Arial Cyr"/>
      <family val="0"/>
    </font>
    <font>
      <b/>
      <sz val="10"/>
      <name val="Arial Cyr"/>
      <family val="0"/>
    </font>
    <font>
      <sz val="11.5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b/>
      <sz val="15"/>
      <name val="Arial Cyr"/>
      <family val="0"/>
    </font>
    <font>
      <sz val="10.5"/>
      <name val="Arial Cyr"/>
      <family val="2"/>
    </font>
    <font>
      <b/>
      <sz val="14"/>
      <name val="Arial Cyr"/>
      <family val="0"/>
    </font>
    <font>
      <b/>
      <sz val="13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Arial Cyr"/>
      <family val="0"/>
    </font>
    <font>
      <sz val="16"/>
      <name val="Times New Roman"/>
      <family val="1"/>
    </font>
    <font>
      <b/>
      <sz val="20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2"/>
    </font>
    <font>
      <sz val="9"/>
      <color indexed="9"/>
      <name val="Arial Cyr"/>
      <family val="2"/>
    </font>
    <font>
      <b/>
      <sz val="12"/>
      <color indexed="10"/>
      <name val="Arial Cyr"/>
      <family val="0"/>
    </font>
    <font>
      <b/>
      <sz val="22"/>
      <color indexed="10"/>
      <name val="Arial Cyr"/>
      <family val="0"/>
    </font>
    <font>
      <sz val="12"/>
      <color indexed="55"/>
      <name val="Arial Cyr"/>
      <family val="0"/>
    </font>
    <font>
      <sz val="10"/>
      <color indexed="55"/>
      <name val="Arial Cyr"/>
      <family val="0"/>
    </font>
    <font>
      <b/>
      <sz val="9"/>
      <color indexed="9"/>
      <name val="Arial Cyr"/>
      <family val="0"/>
    </font>
    <font>
      <b/>
      <sz val="11"/>
      <color indexed="10"/>
      <name val="Arial Cyr"/>
      <family val="0"/>
    </font>
    <font>
      <b/>
      <sz val="13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sz val="10"/>
      <color rgb="FFFF0000"/>
      <name val="Arial Cyr"/>
      <family val="0"/>
    </font>
    <font>
      <sz val="9"/>
      <color theme="0"/>
      <name val="Arial Cyr"/>
      <family val="2"/>
    </font>
    <font>
      <b/>
      <sz val="12"/>
      <color rgb="FFFF0000"/>
      <name val="Arial Cyr"/>
      <family val="0"/>
    </font>
    <font>
      <b/>
      <sz val="22"/>
      <color rgb="FFFF0000"/>
      <name val="Arial Cyr"/>
      <family val="0"/>
    </font>
    <font>
      <sz val="12"/>
      <color theme="0" tint="-0.3499799966812134"/>
      <name val="Arial Cyr"/>
      <family val="0"/>
    </font>
    <font>
      <sz val="10"/>
      <color theme="0" tint="-0.3499799966812134"/>
      <name val="Arial Cyr"/>
      <family val="0"/>
    </font>
    <font>
      <b/>
      <sz val="9"/>
      <color theme="0"/>
      <name val="Arial Cyr"/>
      <family val="0"/>
    </font>
    <font>
      <b/>
      <sz val="11"/>
      <color rgb="FFFF0000"/>
      <name val="Arial Cyr"/>
      <family val="0"/>
    </font>
    <font>
      <b/>
      <sz val="13"/>
      <color theme="0"/>
      <name val="Arial Cyr"/>
      <family val="0"/>
    </font>
    <font>
      <b/>
      <sz val="8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7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49" fontId="1" fillId="0" borderId="10" xfId="0" applyNumberFormat="1" applyFont="1" applyBorder="1" applyAlignment="1">
      <alignment textRotation="90" wrapText="1"/>
    </xf>
    <xf numFmtId="49" fontId="1" fillId="0" borderId="13" xfId="0" applyNumberFormat="1" applyFont="1" applyBorder="1" applyAlignment="1">
      <alignment horizontal="center" textRotation="90" wrapText="1"/>
    </xf>
    <xf numFmtId="0" fontId="4" fillId="0" borderId="10" xfId="0" applyFont="1" applyBorder="1" applyAlignment="1">
      <alignment vertical="center" wrapText="1"/>
    </xf>
    <xf numFmtId="0" fontId="4" fillId="9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 readingOrder="1"/>
    </xf>
    <xf numFmtId="0" fontId="0" fillId="0" borderId="0" xfId="0" applyFont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76" fillId="0" borderId="0" xfId="0" applyFont="1" applyAlignment="1">
      <alignment/>
    </xf>
    <xf numFmtId="0" fontId="14" fillId="0" borderId="0" xfId="0" applyFont="1" applyAlignment="1">
      <alignment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9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10" fillId="36" borderId="0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10" fillId="38" borderId="10" xfId="0" applyNumberFormat="1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textRotation="90" wrapText="1"/>
    </xf>
    <xf numFmtId="0" fontId="10" fillId="38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wrapText="1"/>
    </xf>
    <xf numFmtId="0" fontId="4" fillId="38" borderId="10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textRotation="90" wrapText="1"/>
    </xf>
    <xf numFmtId="0" fontId="10" fillId="39" borderId="10" xfId="0" applyNumberFormat="1" applyFont="1" applyFill="1" applyBorder="1" applyAlignment="1">
      <alignment horizontal="center" vertical="center" wrapText="1"/>
    </xf>
    <xf numFmtId="0" fontId="10" fillId="39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10" fillId="40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0" fillId="9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0" fontId="10" fillId="32" borderId="22" xfId="0" applyNumberFormat="1" applyFont="1" applyFill="1" applyBorder="1" applyAlignment="1">
      <alignment horizontal="center" vertical="center" wrapText="1"/>
    </xf>
    <xf numFmtId="0" fontId="10" fillId="32" borderId="2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10" fillId="41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2" borderId="14" xfId="0" applyFont="1" applyFill="1" applyBorder="1" applyAlignment="1">
      <alignment horizontal="center" textRotation="90" wrapText="1"/>
    </xf>
    <xf numFmtId="0" fontId="10" fillId="42" borderId="10" xfId="0" applyNumberFormat="1" applyFont="1" applyFill="1" applyBorder="1" applyAlignment="1">
      <alignment horizontal="center" vertical="center" wrapText="1"/>
    </xf>
    <xf numFmtId="0" fontId="10" fillId="42" borderId="10" xfId="0" applyNumberFormat="1" applyFont="1" applyFill="1" applyBorder="1" applyAlignment="1">
      <alignment horizontal="center" vertical="center"/>
    </xf>
    <xf numFmtId="0" fontId="1" fillId="42" borderId="0" xfId="0" applyFont="1" applyFill="1" applyAlignment="1">
      <alignment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1" fillId="43" borderId="14" xfId="0" applyFont="1" applyFill="1" applyBorder="1" applyAlignment="1">
      <alignment horizontal="center" textRotation="90" wrapText="1"/>
    </xf>
    <xf numFmtId="0" fontId="10" fillId="43" borderId="10" xfId="0" applyNumberFormat="1" applyFont="1" applyFill="1" applyBorder="1" applyAlignment="1">
      <alignment horizontal="center" vertical="center"/>
    </xf>
    <xf numFmtId="0" fontId="10" fillId="43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left" vertical="top" wrapText="1"/>
    </xf>
    <xf numFmtId="0" fontId="4" fillId="44" borderId="14" xfId="0" applyFont="1" applyFill="1" applyBorder="1" applyAlignment="1">
      <alignment horizontal="center" vertical="top" wrapText="1"/>
    </xf>
    <xf numFmtId="0" fontId="10" fillId="41" borderId="22" xfId="0" applyNumberFormat="1" applyFont="1" applyFill="1" applyBorder="1" applyAlignment="1">
      <alignment horizontal="center" vertical="center" wrapText="1"/>
    </xf>
    <xf numFmtId="0" fontId="10" fillId="41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top" wrapText="1" readingOrder="1"/>
    </xf>
    <xf numFmtId="0" fontId="4" fillId="12" borderId="14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 readingOrder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9" fillId="9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0" fillId="36" borderId="0" xfId="0" applyNumberFormat="1" applyFont="1" applyFill="1" applyBorder="1" applyAlignment="1">
      <alignment vertical="center"/>
    </xf>
    <xf numFmtId="0" fontId="0" fillId="36" borderId="0" xfId="0" applyFill="1" applyAlignment="1">
      <alignment vertical="center" wrapText="1"/>
    </xf>
    <xf numFmtId="0" fontId="10" fillId="36" borderId="10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1" fillId="36" borderId="0" xfId="0" applyFont="1" applyFill="1" applyAlignment="1">
      <alignment wrapText="1"/>
    </xf>
    <xf numFmtId="0" fontId="10" fillId="36" borderId="13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wrapText="1"/>
    </xf>
    <xf numFmtId="14" fontId="9" fillId="36" borderId="0" xfId="0" applyNumberFormat="1" applyFont="1" applyFill="1" applyBorder="1" applyAlignment="1">
      <alignment horizontal="left" vertical="center" wrapText="1"/>
    </xf>
    <xf numFmtId="0" fontId="0" fillId="36" borderId="0" xfId="0" applyFill="1" applyBorder="1" applyAlignment="1">
      <alignment vertical="center" wrapText="1"/>
    </xf>
    <xf numFmtId="0" fontId="15" fillId="38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1" fillId="15" borderId="17" xfId="0" applyFont="1" applyFill="1" applyBorder="1" applyAlignment="1">
      <alignment vertical="center"/>
    </xf>
    <xf numFmtId="0" fontId="11" fillId="46" borderId="25" xfId="0" applyFont="1" applyFill="1" applyBorder="1" applyAlignment="1">
      <alignment vertical="center"/>
    </xf>
    <xf numFmtId="0" fontId="0" fillId="46" borderId="26" xfId="0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38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5" fillId="15" borderId="19" xfId="0" applyFont="1" applyFill="1" applyBorder="1" applyAlignment="1">
      <alignment horizontal="left" vertical="center"/>
    </xf>
    <xf numFmtId="0" fontId="15" fillId="46" borderId="27" xfId="0" applyFont="1" applyFill="1" applyBorder="1" applyAlignment="1">
      <alignment horizontal="left" vertical="center"/>
    </xf>
    <xf numFmtId="0" fontId="11" fillId="47" borderId="16" xfId="0" applyFont="1" applyFill="1" applyBorder="1" applyAlignment="1">
      <alignment vertical="center"/>
    </xf>
    <xf numFmtId="0" fontId="0" fillId="47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47" borderId="25" xfId="0" applyFont="1" applyFill="1" applyBorder="1" applyAlignment="1">
      <alignment horizontal="left" vertical="center" wrapText="1"/>
    </xf>
    <xf numFmtId="0" fontId="16" fillId="47" borderId="26" xfId="0" applyFont="1" applyFill="1" applyBorder="1" applyAlignment="1">
      <alignment wrapText="1"/>
    </xf>
    <xf numFmtId="0" fontId="15" fillId="47" borderId="18" xfId="0" applyFont="1" applyFill="1" applyBorder="1" applyAlignment="1">
      <alignment horizontal="left" vertical="center"/>
    </xf>
    <xf numFmtId="0" fontId="15" fillId="47" borderId="27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" fillId="36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1" fillId="1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36" borderId="22" xfId="0" applyNumberFormat="1" applyFont="1" applyFill="1" applyBorder="1" applyAlignment="1">
      <alignment horizontal="center" vertical="center" wrapText="1"/>
    </xf>
    <xf numFmtId="0" fontId="10" fillId="36" borderId="22" xfId="0" applyNumberFormat="1" applyFont="1" applyFill="1" applyBorder="1" applyAlignment="1">
      <alignment horizontal="center" vertical="center"/>
    </xf>
    <xf numFmtId="0" fontId="10" fillId="36" borderId="29" xfId="0" applyNumberFormat="1" applyFont="1" applyFill="1" applyBorder="1" applyAlignment="1">
      <alignment horizontal="center" vertical="center"/>
    </xf>
    <xf numFmtId="0" fontId="10" fillId="36" borderId="30" xfId="0" applyNumberFormat="1" applyFont="1" applyFill="1" applyBorder="1" applyAlignment="1">
      <alignment horizontal="center" vertical="center"/>
    </xf>
    <xf numFmtId="0" fontId="10" fillId="36" borderId="23" xfId="0" applyNumberFormat="1" applyFont="1" applyFill="1" applyBorder="1" applyAlignment="1">
      <alignment horizontal="center" vertical="center"/>
    </xf>
    <xf numFmtId="0" fontId="10" fillId="36" borderId="31" xfId="0" applyNumberFormat="1" applyFont="1" applyFill="1" applyBorder="1" applyAlignment="1">
      <alignment horizontal="center" vertical="center"/>
    </xf>
    <xf numFmtId="0" fontId="15" fillId="45" borderId="22" xfId="0" applyFont="1" applyFill="1" applyBorder="1" applyAlignment="1">
      <alignment horizontal="center" vertical="center" wrapText="1"/>
    </xf>
    <xf numFmtId="0" fontId="10" fillId="36" borderId="22" xfId="0" applyNumberFormat="1" applyFont="1" applyFill="1" applyBorder="1" applyAlignment="1">
      <alignment horizontal="center" vertical="center"/>
    </xf>
    <xf numFmtId="0" fontId="15" fillId="45" borderId="23" xfId="0" applyFont="1" applyFill="1" applyBorder="1" applyAlignment="1">
      <alignment horizontal="center" vertical="center" wrapText="1"/>
    </xf>
    <xf numFmtId="0" fontId="10" fillId="36" borderId="23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79" fillId="9" borderId="22" xfId="0" applyFont="1" applyFill="1" applyBorder="1" applyAlignment="1">
      <alignment horizontal="center" vertical="center" wrapText="1"/>
    </xf>
    <xf numFmtId="0" fontId="10" fillId="36" borderId="30" xfId="0" applyNumberFormat="1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 wrapText="1"/>
    </xf>
    <xf numFmtId="0" fontId="10" fillId="9" borderId="23" xfId="0" applyNumberFormat="1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0" fillId="34" borderId="22" xfId="0" applyNumberFormat="1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0" fillId="35" borderId="22" xfId="0" applyNumberFormat="1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0" fillId="35" borderId="23" xfId="0" applyNumberFormat="1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1" fillId="48" borderId="12" xfId="0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10" fillId="48" borderId="10" xfId="0" applyNumberFormat="1" applyFont="1" applyFill="1" applyBorder="1" applyAlignment="1">
      <alignment horizontal="center" vertical="center" wrapText="1"/>
    </xf>
    <xf numFmtId="0" fontId="15" fillId="49" borderId="22" xfId="0" applyFont="1" applyFill="1" applyBorder="1" applyAlignment="1">
      <alignment horizontal="center" vertical="center" wrapText="1"/>
    </xf>
    <xf numFmtId="0" fontId="15" fillId="49" borderId="10" xfId="0" applyFont="1" applyFill="1" applyBorder="1" applyAlignment="1">
      <alignment horizontal="center" vertical="center" wrapText="1"/>
    </xf>
    <xf numFmtId="0" fontId="10" fillId="48" borderId="10" xfId="0" applyNumberFormat="1" applyFont="1" applyFill="1" applyBorder="1" applyAlignment="1">
      <alignment horizontal="center" vertical="center"/>
    </xf>
    <xf numFmtId="0" fontId="1" fillId="50" borderId="12" xfId="0" applyFont="1" applyFill="1" applyBorder="1" applyAlignment="1">
      <alignment horizontal="center" vertical="center" wrapText="1"/>
    </xf>
    <xf numFmtId="0" fontId="10" fillId="50" borderId="10" xfId="0" applyNumberFormat="1" applyFont="1" applyFill="1" applyBorder="1" applyAlignment="1">
      <alignment horizontal="center" vertical="center" wrapText="1"/>
    </xf>
    <xf numFmtId="0" fontId="15" fillId="51" borderId="10" xfId="0" applyFont="1" applyFill="1" applyBorder="1" applyAlignment="1">
      <alignment horizontal="center" vertical="center" wrapText="1"/>
    </xf>
    <xf numFmtId="0" fontId="15" fillId="51" borderId="23" xfId="0" applyFont="1" applyFill="1" applyBorder="1" applyAlignment="1">
      <alignment horizontal="center" vertical="center" wrapText="1"/>
    </xf>
    <xf numFmtId="0" fontId="10" fillId="50" borderId="10" xfId="0" applyNumberFormat="1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center" vertical="center" wrapText="1"/>
    </xf>
    <xf numFmtId="0" fontId="4" fillId="48" borderId="24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 wrapText="1"/>
    </xf>
    <xf numFmtId="0" fontId="10" fillId="36" borderId="32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48" borderId="14" xfId="0" applyFont="1" applyFill="1" applyBorder="1" applyAlignment="1">
      <alignment horizontal="center" vertical="center" wrapText="1"/>
    </xf>
    <xf numFmtId="0" fontId="10" fillId="36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4" fillId="48" borderId="13" xfId="0" applyFont="1" applyFill="1" applyBorder="1" applyAlignment="1">
      <alignment horizontal="center" vertical="center" wrapText="1"/>
    </xf>
    <xf numFmtId="0" fontId="15" fillId="41" borderId="22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79" fillId="41" borderId="10" xfId="0" applyFont="1" applyFill="1" applyBorder="1" applyAlignment="1">
      <alignment horizontal="center" vertical="center" wrapText="1"/>
    </xf>
    <xf numFmtId="0" fontId="79" fillId="41" borderId="23" xfId="0" applyFont="1" applyFill="1" applyBorder="1" applyAlignment="1">
      <alignment horizontal="center" vertical="center" wrapText="1"/>
    </xf>
    <xf numFmtId="0" fontId="10" fillId="50" borderId="10" xfId="0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0" fillId="36" borderId="14" xfId="0" applyNumberFormat="1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 wrapText="1"/>
    </xf>
    <xf numFmtId="0" fontId="10" fillId="48" borderId="10" xfId="0" applyNumberFormat="1" applyFont="1" applyFill="1" applyBorder="1" applyAlignment="1">
      <alignment horizontal="left" vertical="center"/>
    </xf>
    <xf numFmtId="0" fontId="10" fillId="48" borderId="10" xfId="0" applyNumberFormat="1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10" fillId="42" borderId="10" xfId="0" applyNumberFormat="1" applyFont="1" applyFill="1" applyBorder="1" applyAlignment="1">
      <alignment horizontal="left" vertical="center"/>
    </xf>
    <xf numFmtId="0" fontId="10" fillId="36" borderId="10" xfId="0" applyNumberFormat="1" applyFont="1" applyFill="1" applyBorder="1" applyAlignment="1">
      <alignment horizontal="left" vertical="center"/>
    </xf>
    <xf numFmtId="0" fontId="1" fillId="48" borderId="22" xfId="0" applyFont="1" applyFill="1" applyBorder="1" applyAlignment="1">
      <alignment horizontal="center" vertical="center" wrapText="1"/>
    </xf>
    <xf numFmtId="0" fontId="10" fillId="48" borderId="22" xfId="0" applyNumberFormat="1" applyFont="1" applyFill="1" applyBorder="1" applyAlignment="1">
      <alignment horizontal="left" vertical="center"/>
    </xf>
    <xf numFmtId="0" fontId="10" fillId="48" borderId="22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23" fillId="48" borderId="23" xfId="0" applyFont="1" applyFill="1" applyBorder="1" applyAlignment="1">
      <alignment horizontal="center" vertical="center" wrapText="1"/>
    </xf>
    <xf numFmtId="0" fontId="10" fillId="48" borderId="23" xfId="0" applyNumberFormat="1" applyFont="1" applyFill="1" applyBorder="1" applyAlignment="1">
      <alignment horizontal="left" vertical="center"/>
    </xf>
    <xf numFmtId="0" fontId="4" fillId="48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38" borderId="10" xfId="0" applyNumberFormat="1" applyFont="1" applyFill="1" applyBorder="1" applyAlignment="1">
      <alignment horizontal="left" vertical="center" wrapText="1"/>
    </xf>
    <xf numFmtId="0" fontId="16" fillId="52" borderId="15" xfId="0" applyFont="1" applyFill="1" applyBorder="1" applyAlignment="1">
      <alignment vertical="center" wrapText="1"/>
    </xf>
    <xf numFmtId="0" fontId="16" fillId="52" borderId="33" xfId="0" applyFont="1" applyFill="1" applyBorder="1" applyAlignment="1">
      <alignment vertical="center" wrapText="1"/>
    </xf>
    <xf numFmtId="0" fontId="10" fillId="52" borderId="14" xfId="0" applyFont="1" applyFill="1" applyBorder="1" applyAlignment="1">
      <alignment horizontal="center" vertical="center" wrapText="1"/>
    </xf>
    <xf numFmtId="0" fontId="20" fillId="52" borderId="14" xfId="0" applyFont="1" applyFill="1" applyBorder="1" applyAlignment="1">
      <alignment horizontal="center" vertical="center" wrapText="1"/>
    </xf>
    <xf numFmtId="0" fontId="20" fillId="52" borderId="32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0" fillId="38" borderId="22" xfId="0" applyNumberFormat="1" applyFont="1" applyFill="1" applyBorder="1" applyAlignment="1">
      <alignment horizontal="left" vertical="center" wrapText="1"/>
    </xf>
    <xf numFmtId="0" fontId="1" fillId="48" borderId="23" xfId="0" applyFont="1" applyFill="1" applyBorder="1" applyAlignment="1">
      <alignment horizontal="center" vertical="center" wrapText="1"/>
    </xf>
    <xf numFmtId="0" fontId="15" fillId="49" borderId="14" xfId="0" applyFont="1" applyFill="1" applyBorder="1" applyAlignment="1">
      <alignment horizontal="center" vertical="center" wrapText="1"/>
    </xf>
    <xf numFmtId="0" fontId="1" fillId="48" borderId="14" xfId="0" applyFont="1" applyFill="1" applyBorder="1" applyAlignment="1">
      <alignment horizontal="center" vertical="center" wrapText="1"/>
    </xf>
    <xf numFmtId="0" fontId="10" fillId="48" borderId="14" xfId="0" applyNumberFormat="1" applyFont="1" applyFill="1" applyBorder="1" applyAlignment="1">
      <alignment horizontal="left" vertical="center"/>
    </xf>
    <xf numFmtId="0" fontId="10" fillId="36" borderId="14" xfId="0" applyNumberFormat="1" applyFont="1" applyFill="1" applyBorder="1" applyAlignment="1">
      <alignment horizontal="center" vertical="center" wrapText="1"/>
    </xf>
    <xf numFmtId="0" fontId="10" fillId="50" borderId="14" xfId="0" applyNumberFormat="1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 wrapText="1"/>
    </xf>
    <xf numFmtId="0" fontId="10" fillId="39" borderId="10" xfId="0" applyNumberFormat="1" applyFont="1" applyFill="1" applyBorder="1" applyAlignment="1">
      <alignment horizontal="left" vertical="center"/>
    </xf>
    <xf numFmtId="0" fontId="1" fillId="43" borderId="10" xfId="0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center" wrapText="1"/>
    </xf>
    <xf numFmtId="0" fontId="10" fillId="38" borderId="10" xfId="0" applyNumberFormat="1" applyFont="1" applyFill="1" applyBorder="1" applyAlignment="1">
      <alignment horizontal="left" vertical="center"/>
    </xf>
    <xf numFmtId="0" fontId="1" fillId="48" borderId="10" xfId="0" applyNumberFormat="1" applyFont="1" applyFill="1" applyBorder="1" applyAlignment="1">
      <alignment vertical="center" wrapText="1"/>
    </xf>
    <xf numFmtId="0" fontId="1" fillId="48" borderId="10" xfId="0" applyNumberFormat="1" applyFont="1" applyFill="1" applyBorder="1" applyAlignment="1">
      <alignment horizontal="left" vertical="center" wrapText="1"/>
    </xf>
    <xf numFmtId="0" fontId="1" fillId="50" borderId="10" xfId="0" applyNumberFormat="1" applyFont="1" applyFill="1" applyBorder="1" applyAlignment="1">
      <alignment horizontal="left" vertical="center" wrapText="1"/>
    </xf>
    <xf numFmtId="0" fontId="0" fillId="50" borderId="10" xfId="0" applyNumberFormat="1" applyFont="1" applyFill="1" applyBorder="1" applyAlignment="1">
      <alignment horizontal="left" vertical="center" wrapText="1"/>
    </xf>
    <xf numFmtId="0" fontId="10" fillId="43" borderId="10" xfId="0" applyNumberFormat="1" applyFont="1" applyFill="1" applyBorder="1" applyAlignment="1">
      <alignment horizontal="left" vertical="center"/>
    </xf>
    <xf numFmtId="0" fontId="79" fillId="51" borderId="13" xfId="0" applyFont="1" applyFill="1" applyBorder="1" applyAlignment="1">
      <alignment horizontal="center" vertical="center" wrapText="1"/>
    </xf>
    <xf numFmtId="0" fontId="1" fillId="48" borderId="13" xfId="0" applyFont="1" applyFill="1" applyBorder="1" applyAlignment="1">
      <alignment horizontal="center" vertical="center" wrapText="1"/>
    </xf>
    <xf numFmtId="0" fontId="10" fillId="50" borderId="13" xfId="0" applyNumberFormat="1" applyFont="1" applyFill="1" applyBorder="1" applyAlignment="1">
      <alignment horizontal="left" vertical="center"/>
    </xf>
    <xf numFmtId="0" fontId="10" fillId="38" borderId="13" xfId="0" applyNumberFormat="1" applyFont="1" applyFill="1" applyBorder="1" applyAlignment="1">
      <alignment horizontal="left" vertical="center" wrapText="1"/>
    </xf>
    <xf numFmtId="0" fontId="0" fillId="36" borderId="13" xfId="0" applyFill="1" applyBorder="1" applyAlignment="1">
      <alignment wrapText="1"/>
    </xf>
    <xf numFmtId="0" fontId="1" fillId="39" borderId="22" xfId="0" applyFont="1" applyFill="1" applyBorder="1" applyAlignment="1">
      <alignment horizontal="center" vertical="center" wrapText="1"/>
    </xf>
    <xf numFmtId="0" fontId="10" fillId="39" borderId="22" xfId="0" applyNumberFormat="1" applyFont="1" applyFill="1" applyBorder="1" applyAlignment="1">
      <alignment horizontal="left" vertical="center"/>
    </xf>
    <xf numFmtId="0" fontId="0" fillId="36" borderId="34" xfId="0" applyFill="1" applyBorder="1" applyAlignment="1">
      <alignment wrapText="1"/>
    </xf>
    <xf numFmtId="0" fontId="10" fillId="38" borderId="23" xfId="0" applyNumberFormat="1" applyFont="1" applyFill="1" applyBorder="1" applyAlignment="1">
      <alignment horizontal="left" vertical="center" wrapText="1"/>
    </xf>
    <xf numFmtId="0" fontId="10" fillId="50" borderId="23" xfId="0" applyNumberFormat="1" applyFont="1" applyFill="1" applyBorder="1" applyAlignment="1">
      <alignment horizontal="left" vertical="center" wrapText="1"/>
    </xf>
    <xf numFmtId="0" fontId="10" fillId="50" borderId="22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1" fillId="50" borderId="23" xfId="0" applyNumberFormat="1" applyFont="1" applyFill="1" applyBorder="1" applyAlignment="1">
      <alignment horizontal="left" vertical="center" wrapText="1"/>
    </xf>
    <xf numFmtId="0" fontId="10" fillId="48" borderId="23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21" fillId="52" borderId="36" xfId="0" applyFont="1" applyFill="1" applyBorder="1" applyAlignment="1">
      <alignment horizontal="left" vertical="center"/>
    </xf>
    <xf numFmtId="0" fontId="0" fillId="52" borderId="37" xfId="0" applyFill="1" applyBorder="1" applyAlignment="1">
      <alignment wrapText="1"/>
    </xf>
    <xf numFmtId="0" fontId="19" fillId="52" borderId="37" xfId="0" applyFont="1" applyFill="1" applyBorder="1" applyAlignment="1">
      <alignment horizontal="center" vertical="center" wrapText="1"/>
    </xf>
    <xf numFmtId="0" fontId="21" fillId="52" borderId="36" xfId="0" applyFont="1" applyFill="1" applyBorder="1" applyAlignment="1">
      <alignment horizontal="center" vertical="center" wrapText="1"/>
    </xf>
    <xf numFmtId="0" fontId="11" fillId="52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21" fillId="52" borderId="39" xfId="0" applyFont="1" applyFill="1" applyBorder="1" applyAlignment="1">
      <alignment vertical="center"/>
    </xf>
    <xf numFmtId="0" fontId="21" fillId="52" borderId="40" xfId="0" applyFont="1" applyFill="1" applyBorder="1" applyAlignment="1">
      <alignment vertical="center"/>
    </xf>
    <xf numFmtId="0" fontId="21" fillId="52" borderId="29" xfId="0" applyFont="1" applyFill="1" applyBorder="1" applyAlignment="1">
      <alignment horizontal="center" vertical="center" wrapText="1"/>
    </xf>
    <xf numFmtId="0" fontId="21" fillId="52" borderId="41" xfId="0" applyFont="1" applyFill="1" applyBorder="1" applyAlignment="1">
      <alignment horizontal="left" vertical="center" wrapText="1"/>
    </xf>
    <xf numFmtId="0" fontId="21" fillId="52" borderId="41" xfId="0" applyFont="1" applyFill="1" applyBorder="1" applyAlignment="1">
      <alignment vertical="center" wrapText="1"/>
    </xf>
    <xf numFmtId="0" fontId="1" fillId="36" borderId="42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52" borderId="22" xfId="0" applyFont="1" applyFill="1" applyBorder="1" applyAlignment="1">
      <alignment horizontal="center" vertical="center" wrapText="1"/>
    </xf>
    <xf numFmtId="1" fontId="24" fillId="46" borderId="43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1" fillId="36" borderId="0" xfId="0" applyFont="1" applyFill="1" applyBorder="1" applyAlignment="1">
      <alignment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6" borderId="23" xfId="0" applyNumberFormat="1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10" fillId="36" borderId="22" xfId="0" applyNumberFormat="1" applyFont="1" applyFill="1" applyBorder="1" applyAlignment="1">
      <alignment horizontal="left" vertical="center" wrapText="1"/>
    </xf>
    <xf numFmtId="0" fontId="10" fillId="36" borderId="22" xfId="0" applyNumberFormat="1" applyFont="1" applyFill="1" applyBorder="1" applyAlignment="1">
      <alignment horizontal="left" vertical="center"/>
    </xf>
    <xf numFmtId="0" fontId="10" fillId="36" borderId="10" xfId="0" applyNumberFormat="1" applyFont="1" applyFill="1" applyBorder="1" applyAlignment="1">
      <alignment horizontal="left" vertical="center" wrapText="1"/>
    </xf>
    <xf numFmtId="0" fontId="10" fillId="36" borderId="14" xfId="0" applyNumberFormat="1" applyFont="1" applyFill="1" applyBorder="1" applyAlignment="1">
      <alignment horizontal="left" vertical="center"/>
    </xf>
    <xf numFmtId="0" fontId="10" fillId="36" borderId="13" xfId="0" applyNumberFormat="1" applyFont="1" applyFill="1" applyBorder="1" applyAlignment="1">
      <alignment horizontal="left" vertical="center"/>
    </xf>
    <xf numFmtId="0" fontId="10" fillId="36" borderId="23" xfId="0" applyNumberFormat="1" applyFont="1" applyFill="1" applyBorder="1" applyAlignment="1">
      <alignment horizontal="left" vertical="center" wrapText="1"/>
    </xf>
    <xf numFmtId="0" fontId="10" fillId="36" borderId="13" xfId="0" applyNumberFormat="1" applyFont="1" applyFill="1" applyBorder="1" applyAlignment="1">
      <alignment horizontal="left" vertical="center" wrapText="1"/>
    </xf>
    <xf numFmtId="0" fontId="1" fillId="36" borderId="10" xfId="0" applyNumberFormat="1" applyFont="1" applyFill="1" applyBorder="1" applyAlignment="1">
      <alignment horizontal="left" vertical="center" wrapText="1"/>
    </xf>
    <xf numFmtId="0" fontId="0" fillId="36" borderId="10" xfId="0" applyNumberFormat="1" applyFont="1" applyFill="1" applyBorder="1" applyAlignment="1">
      <alignment horizontal="left" vertical="center" wrapText="1"/>
    </xf>
    <xf numFmtId="0" fontId="1" fillId="36" borderId="23" xfId="0" applyNumberFormat="1" applyFont="1" applyFill="1" applyBorder="1" applyAlignment="1">
      <alignment horizontal="left" vertical="center" wrapText="1"/>
    </xf>
    <xf numFmtId="0" fontId="15" fillId="53" borderId="22" xfId="0" applyFont="1" applyFill="1" applyBorder="1" applyAlignment="1">
      <alignment horizontal="center" vertical="center" wrapText="1"/>
    </xf>
    <xf numFmtId="0" fontId="15" fillId="53" borderId="10" xfId="0" applyFont="1" applyFill="1" applyBorder="1" applyAlignment="1">
      <alignment horizontal="center" vertical="center" wrapText="1"/>
    </xf>
    <xf numFmtId="0" fontId="15" fillId="53" borderId="14" xfId="0" applyFont="1" applyFill="1" applyBorder="1" applyAlignment="1">
      <alignment horizontal="center" vertical="center" wrapText="1"/>
    </xf>
    <xf numFmtId="0" fontId="15" fillId="53" borderId="23" xfId="0" applyFont="1" applyFill="1" applyBorder="1" applyAlignment="1">
      <alignment horizontal="center" vertical="center" wrapText="1"/>
    </xf>
    <xf numFmtId="0" fontId="79" fillId="53" borderId="13" xfId="0" applyFont="1" applyFill="1" applyBorder="1" applyAlignment="1">
      <alignment horizontal="center" vertical="center" wrapText="1"/>
    </xf>
    <xf numFmtId="0" fontId="79" fillId="53" borderId="22" xfId="0" applyFont="1" applyFill="1" applyBorder="1" applyAlignment="1">
      <alignment horizontal="center" vertical="center" wrapText="1"/>
    </xf>
    <xf numFmtId="0" fontId="79" fillId="53" borderId="10" xfId="0" applyFont="1" applyFill="1" applyBorder="1" applyAlignment="1">
      <alignment horizontal="center" vertical="center" wrapText="1"/>
    </xf>
    <xf numFmtId="0" fontId="79" fillId="53" borderId="23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top" wrapText="1" readingOrder="1"/>
    </xf>
    <xf numFmtId="0" fontId="1" fillId="0" borderId="16" xfId="0" applyNumberFormat="1" applyFont="1" applyBorder="1" applyAlignment="1">
      <alignment vertical="top" wrapText="1" readingOrder="1"/>
    </xf>
    <xf numFmtId="0" fontId="1" fillId="0" borderId="25" xfId="0" applyNumberFormat="1" applyFont="1" applyBorder="1" applyAlignment="1">
      <alignment vertical="top" wrapText="1" readingOrder="1"/>
    </xf>
    <xf numFmtId="0" fontId="1" fillId="36" borderId="11" xfId="0" applyNumberFormat="1" applyFont="1" applyFill="1" applyBorder="1" applyAlignment="1">
      <alignment vertical="top" wrapText="1" readingOrder="1"/>
    </xf>
    <xf numFmtId="0" fontId="77" fillId="0" borderId="13" xfId="0" applyFont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6" borderId="0" xfId="0" applyFont="1" applyFill="1" applyAlignment="1">
      <alignment wrapText="1"/>
    </xf>
    <xf numFmtId="0" fontId="2" fillId="36" borderId="0" xfId="0" applyFont="1" applyFill="1" applyAlignment="1">
      <alignment horizontal="left" vertical="center" wrapText="1"/>
    </xf>
    <xf numFmtId="0" fontId="2" fillId="36" borderId="0" xfId="0" applyFont="1" applyFill="1" applyAlignment="1">
      <alignment horizontal="center" wrapText="1"/>
    </xf>
    <xf numFmtId="0" fontId="3" fillId="36" borderId="0" xfId="0" applyFont="1" applyFill="1" applyAlignment="1">
      <alignment horizontal="left" vertical="top" wrapText="1"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wrapText="1"/>
    </xf>
    <xf numFmtId="0" fontId="7" fillId="36" borderId="0" xfId="0" applyFont="1" applyFill="1" applyAlignment="1">
      <alignment wrapText="1"/>
    </xf>
    <xf numFmtId="49" fontId="3" fillId="36" borderId="0" xfId="0" applyNumberFormat="1" applyFont="1" applyFill="1" applyAlignment="1">
      <alignment wrapText="1"/>
    </xf>
    <xf numFmtId="0" fontId="8" fillId="36" borderId="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textRotation="90" wrapText="1"/>
    </xf>
    <xf numFmtId="49" fontId="1" fillId="36" borderId="10" xfId="0" applyNumberFormat="1" applyFont="1" applyFill="1" applyBorder="1" applyAlignment="1">
      <alignment textRotation="90" wrapText="1"/>
    </xf>
    <xf numFmtId="49" fontId="1" fillId="36" borderId="13" xfId="0" applyNumberFormat="1" applyFont="1" applyFill="1" applyBorder="1" applyAlignment="1">
      <alignment horizontal="center" textRotation="90" wrapText="1"/>
    </xf>
    <xf numFmtId="0" fontId="1" fillId="36" borderId="14" xfId="0" applyFont="1" applyFill="1" applyBorder="1" applyAlignment="1">
      <alignment horizontal="center" textRotation="90" wrapText="1"/>
    </xf>
    <xf numFmtId="0" fontId="0" fillId="36" borderId="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top" wrapText="1"/>
    </xf>
    <xf numFmtId="0" fontId="1" fillId="36" borderId="14" xfId="0" applyNumberFormat="1" applyFont="1" applyFill="1" applyBorder="1" applyAlignment="1">
      <alignment horizontal="left" vertical="top" wrapText="1" readingOrder="1"/>
    </xf>
    <xf numFmtId="0" fontId="4" fillId="36" borderId="10" xfId="0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horizontal="left" vertical="top" wrapText="1" readingOrder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" fillId="36" borderId="16" xfId="0" applyNumberFormat="1" applyFont="1" applyFill="1" applyBorder="1" applyAlignment="1">
      <alignment vertical="top" wrapText="1" readingOrder="1"/>
    </xf>
    <xf numFmtId="0" fontId="1" fillId="36" borderId="25" xfId="0" applyNumberFormat="1" applyFont="1" applyFill="1" applyBorder="1" applyAlignment="1">
      <alignment vertical="top" wrapText="1" readingOrder="1"/>
    </xf>
    <xf numFmtId="0" fontId="4" fillId="36" borderId="16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49" fontId="3" fillId="36" borderId="0" xfId="0" applyNumberFormat="1" applyFont="1" applyFill="1" applyBorder="1" applyAlignment="1">
      <alignment horizontal="left" wrapText="1"/>
    </xf>
    <xf numFmtId="49" fontId="3" fillId="36" borderId="0" xfId="0" applyNumberFormat="1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justify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horizont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left" vertical="top" wrapText="1" readingOrder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36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top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 readingOrder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top" wrapText="1" readingOrder="1"/>
    </xf>
    <xf numFmtId="0" fontId="4" fillId="0" borderId="12" xfId="0" applyFont="1" applyFill="1" applyBorder="1" applyAlignment="1">
      <alignment vertical="center" wrapText="1"/>
    </xf>
    <xf numFmtId="0" fontId="1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28" fillId="36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1" fillId="36" borderId="15" xfId="0" applyNumberFormat="1" applyFont="1" applyFill="1" applyBorder="1" applyAlignment="1">
      <alignment vertical="top" wrapText="1" readingOrder="1"/>
    </xf>
    <xf numFmtId="0" fontId="1" fillId="36" borderId="13" xfId="0" applyNumberFormat="1" applyFont="1" applyFill="1" applyBorder="1" applyAlignment="1">
      <alignment vertical="top" wrapText="1" readingOrder="1"/>
    </xf>
    <xf numFmtId="0" fontId="4" fillId="36" borderId="15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 readingOrder="1"/>
    </xf>
    <xf numFmtId="0" fontId="0" fillId="36" borderId="28" xfId="0" applyFill="1" applyBorder="1" applyAlignment="1">
      <alignment wrapText="1"/>
    </xf>
    <xf numFmtId="0" fontId="10" fillId="0" borderId="1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10" xfId="0" applyNumberFormat="1" applyFont="1" applyFill="1" applyBorder="1" applyAlignment="1">
      <alignment vertical="top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36" borderId="2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top" wrapText="1" readingOrder="1"/>
    </xf>
    <xf numFmtId="0" fontId="1" fillId="0" borderId="12" xfId="0" applyNumberFormat="1" applyFont="1" applyFill="1" applyBorder="1" applyAlignment="1">
      <alignment horizontal="left" vertical="top" wrapText="1" readingOrder="1"/>
    </xf>
    <xf numFmtId="0" fontId="4" fillId="0" borderId="17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 readingOrder="1"/>
    </xf>
    <xf numFmtId="0" fontId="1" fillId="0" borderId="27" xfId="0" applyNumberFormat="1" applyFont="1" applyFill="1" applyBorder="1" applyAlignment="1">
      <alignment horizontal="left" vertical="top" wrapText="1" readingOrder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1" fillId="36" borderId="0" xfId="0" applyFont="1" applyFill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28" fillId="3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/>
    </xf>
    <xf numFmtId="49" fontId="1" fillId="36" borderId="0" xfId="0" applyNumberFormat="1" applyFont="1" applyFill="1" applyBorder="1" applyAlignment="1">
      <alignment horizontal="left" wrapText="1"/>
    </xf>
    <xf numFmtId="0" fontId="1" fillId="36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9" fillId="36" borderId="0" xfId="0" applyNumberFormat="1" applyFont="1" applyFill="1" applyAlignment="1">
      <alignment horizontal="left" vertical="center" wrapText="1"/>
    </xf>
    <xf numFmtId="0" fontId="9" fillId="36" borderId="0" xfId="0" applyFont="1" applyFill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1" fillId="36" borderId="17" xfId="0" applyNumberFormat="1" applyFont="1" applyFill="1" applyBorder="1" applyAlignment="1">
      <alignment horizontal="left" vertical="top" wrapText="1" readingOrder="1"/>
    </xf>
    <xf numFmtId="0" fontId="1" fillId="36" borderId="25" xfId="0" applyNumberFormat="1" applyFont="1" applyFill="1" applyBorder="1" applyAlignment="1">
      <alignment horizontal="left" vertical="top" wrapText="1" readingOrder="1"/>
    </xf>
    <xf numFmtId="0" fontId="0" fillId="0" borderId="15" xfId="0" applyBorder="1" applyAlignment="1">
      <alignment/>
    </xf>
    <xf numFmtId="0" fontId="4" fillId="36" borderId="14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5" xfId="0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center" vertical="top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1" fillId="36" borderId="13" xfId="0" applyNumberFormat="1" applyFont="1" applyFill="1" applyBorder="1" applyAlignment="1">
      <alignment horizontal="left" vertical="top" wrapText="1" readingOrder="1"/>
    </xf>
    <xf numFmtId="0" fontId="4" fillId="36" borderId="28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22" fillId="38" borderId="35" xfId="0" applyFont="1" applyFill="1" applyBorder="1" applyAlignment="1">
      <alignment horizontal="center" vertical="center" wrapText="1"/>
    </xf>
    <xf numFmtId="0" fontId="22" fillId="38" borderId="37" xfId="0" applyFont="1" applyFill="1" applyBorder="1" applyAlignment="1">
      <alignment horizontal="center" vertical="center" wrapText="1"/>
    </xf>
    <xf numFmtId="0" fontId="22" fillId="38" borderId="46" xfId="0" applyFont="1" applyFill="1" applyBorder="1" applyAlignment="1">
      <alignment horizontal="center" vertical="center" wrapText="1"/>
    </xf>
    <xf numFmtId="0" fontId="16" fillId="52" borderId="47" xfId="0" applyFont="1" applyFill="1" applyBorder="1" applyAlignment="1">
      <alignment horizontal="center" vertical="center" wrapText="1"/>
    </xf>
    <xf numFmtId="0" fontId="16" fillId="52" borderId="48" xfId="0" applyFont="1" applyFill="1" applyBorder="1" applyAlignment="1">
      <alignment horizontal="center" vertical="center" wrapText="1"/>
    </xf>
    <xf numFmtId="0" fontId="16" fillId="52" borderId="33" xfId="0" applyFont="1" applyFill="1" applyBorder="1" applyAlignment="1">
      <alignment horizontal="center" vertical="center" wrapText="1"/>
    </xf>
    <xf numFmtId="0" fontId="16" fillId="52" borderId="15" xfId="0" applyFont="1" applyFill="1" applyBorder="1" applyAlignment="1">
      <alignment horizontal="center" vertical="center" wrapText="1"/>
    </xf>
    <xf numFmtId="0" fontId="18" fillId="52" borderId="33" xfId="0" applyFont="1" applyFill="1" applyBorder="1" applyAlignment="1">
      <alignment horizontal="center" vertical="center" wrapText="1"/>
    </xf>
    <xf numFmtId="0" fontId="18" fillId="52" borderId="15" xfId="0" applyFont="1" applyFill="1" applyBorder="1" applyAlignment="1">
      <alignment horizontal="center" vertical="center" wrapText="1"/>
    </xf>
    <xf numFmtId="0" fontId="19" fillId="52" borderId="49" xfId="0" applyFont="1" applyFill="1" applyBorder="1" applyAlignment="1">
      <alignment horizontal="center" vertical="center" wrapText="1"/>
    </xf>
    <xf numFmtId="0" fontId="19" fillId="52" borderId="50" xfId="0" applyFont="1" applyFill="1" applyBorder="1" applyAlignment="1">
      <alignment horizontal="center" vertical="center" wrapText="1"/>
    </xf>
    <xf numFmtId="0" fontId="19" fillId="52" borderId="51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49" fontId="11" fillId="36" borderId="22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0" fontId="10" fillId="36" borderId="22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36" borderId="14" xfId="0" applyNumberFormat="1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49" fontId="11" fillId="36" borderId="23" xfId="0" applyNumberFormat="1" applyFont="1" applyFill="1" applyBorder="1" applyAlignment="1">
      <alignment horizontal="center" vertical="center" wrapText="1"/>
    </xf>
    <xf numFmtId="0" fontId="10" fillId="36" borderId="23" xfId="0" applyNumberFormat="1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49" fontId="11" fillId="36" borderId="13" xfId="0" applyNumberFormat="1" applyFont="1" applyFill="1" applyBorder="1" applyAlignment="1">
      <alignment horizontal="center" vertical="center" wrapText="1"/>
    </xf>
    <xf numFmtId="0" fontId="10" fillId="36" borderId="13" xfId="0" applyNumberFormat="1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19" fillId="46" borderId="35" xfId="0" applyFont="1" applyFill="1" applyBorder="1" applyAlignment="1">
      <alignment horizontal="left" vertical="center" wrapText="1"/>
    </xf>
    <xf numFmtId="0" fontId="19" fillId="46" borderId="37" xfId="0" applyFont="1" applyFill="1" applyBorder="1" applyAlignment="1">
      <alignment horizontal="left" vertical="center" wrapText="1"/>
    </xf>
    <xf numFmtId="0" fontId="4" fillId="41" borderId="52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 vertical="center" wrapText="1"/>
    </xf>
    <xf numFmtId="0" fontId="4" fillId="41" borderId="54" xfId="0" applyFont="1" applyFill="1" applyBorder="1" applyAlignment="1">
      <alignment horizontal="center" vertical="center" wrapText="1"/>
    </xf>
    <xf numFmtId="49" fontId="11" fillId="41" borderId="22" xfId="0" applyNumberFormat="1" applyFont="1" applyFill="1" applyBorder="1" applyAlignment="1">
      <alignment horizontal="center" vertical="center" wrapText="1"/>
    </xf>
    <xf numFmtId="49" fontId="11" fillId="41" borderId="10" xfId="0" applyNumberFormat="1" applyFont="1" applyFill="1" applyBorder="1" applyAlignment="1">
      <alignment horizontal="center" vertical="center" wrapText="1"/>
    </xf>
    <xf numFmtId="49" fontId="11" fillId="41" borderId="23" xfId="0" applyNumberFormat="1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54" xfId="0" applyFont="1" applyFill="1" applyBorder="1" applyAlignment="1">
      <alignment horizontal="center" vertical="center" wrapText="1"/>
    </xf>
    <xf numFmtId="49" fontId="11" fillId="32" borderId="22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5" borderId="23" xfId="0" applyNumberFormat="1" applyFont="1" applyFill="1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 vertical="center" wrapText="1"/>
    </xf>
    <xf numFmtId="49" fontId="11" fillId="9" borderId="22" xfId="0" applyNumberFormat="1" applyFont="1" applyFill="1" applyBorder="1" applyAlignment="1">
      <alignment horizontal="center" vertical="center" wrapText="1"/>
    </xf>
    <xf numFmtId="49" fontId="11" fillId="9" borderId="10" xfId="0" applyNumberFormat="1" applyFont="1" applyFill="1" applyBorder="1" applyAlignment="1">
      <alignment horizontal="center" vertical="center" wrapText="1"/>
    </xf>
    <xf numFmtId="49" fontId="11" fillId="9" borderId="23" xfId="0" applyNumberFormat="1" applyFont="1" applyFill="1" applyBorder="1" applyAlignment="1">
      <alignment horizontal="center" vertical="center" wrapText="1"/>
    </xf>
    <xf numFmtId="0" fontId="4" fillId="51" borderId="55" xfId="0" applyFont="1" applyFill="1" applyBorder="1" applyAlignment="1">
      <alignment horizontal="center" vertical="center" wrapText="1"/>
    </xf>
    <xf numFmtId="0" fontId="4" fillId="51" borderId="41" xfId="0" applyFont="1" applyFill="1" applyBorder="1" applyAlignment="1">
      <alignment horizontal="center" vertical="center" wrapText="1"/>
    </xf>
    <xf numFmtId="0" fontId="4" fillId="51" borderId="54" xfId="0" applyFont="1" applyFill="1" applyBorder="1" applyAlignment="1">
      <alignment horizontal="center" vertical="center" wrapText="1"/>
    </xf>
    <xf numFmtId="49" fontId="11" fillId="51" borderId="13" xfId="0" applyNumberFormat="1" applyFont="1" applyFill="1" applyBorder="1" applyAlignment="1">
      <alignment horizontal="center" vertical="center" wrapText="1"/>
    </xf>
    <xf numFmtId="49" fontId="11" fillId="51" borderId="10" xfId="0" applyNumberFormat="1" applyFont="1" applyFill="1" applyBorder="1" applyAlignment="1">
      <alignment horizontal="center" vertical="center" wrapText="1"/>
    </xf>
    <xf numFmtId="49" fontId="11" fillId="51" borderId="23" xfId="0" applyNumberFormat="1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0" fontId="10" fillId="49" borderId="22" xfId="0" applyNumberFormat="1" applyFont="1" applyFill="1" applyBorder="1" applyAlignment="1">
      <alignment horizontal="center" vertical="center" wrapText="1"/>
    </xf>
    <xf numFmtId="0" fontId="10" fillId="49" borderId="10" xfId="0" applyNumberFormat="1" applyFont="1" applyFill="1" applyBorder="1" applyAlignment="1">
      <alignment horizontal="center" vertical="center" wrapText="1"/>
    </xf>
    <xf numFmtId="0" fontId="10" fillId="49" borderId="14" xfId="0" applyNumberFormat="1" applyFont="1" applyFill="1" applyBorder="1" applyAlignment="1">
      <alignment horizontal="center" vertical="center" wrapText="1"/>
    </xf>
    <xf numFmtId="0" fontId="10" fillId="45" borderId="22" xfId="0" applyNumberFormat="1" applyFont="1" applyFill="1" applyBorder="1" applyAlignment="1">
      <alignment horizontal="center" vertical="center" wrapText="1"/>
    </xf>
    <xf numFmtId="0" fontId="10" fillId="45" borderId="10" xfId="0" applyNumberFormat="1" applyFont="1" applyFill="1" applyBorder="1" applyAlignment="1">
      <alignment horizontal="center" vertical="center" wrapText="1"/>
    </xf>
    <xf numFmtId="0" fontId="10" fillId="45" borderId="23" xfId="0" applyNumberFormat="1" applyFont="1" applyFill="1" applyBorder="1" applyAlignment="1">
      <alignment horizontal="center" vertical="center" wrapText="1"/>
    </xf>
    <xf numFmtId="0" fontId="10" fillId="51" borderId="13" xfId="0" applyNumberFormat="1" applyFont="1" applyFill="1" applyBorder="1" applyAlignment="1">
      <alignment horizontal="center" vertical="center" wrapText="1"/>
    </xf>
    <xf numFmtId="0" fontId="10" fillId="51" borderId="10" xfId="0" applyNumberFormat="1" applyFont="1" applyFill="1" applyBorder="1" applyAlignment="1">
      <alignment horizontal="center" vertical="center" wrapText="1"/>
    </xf>
    <xf numFmtId="0" fontId="10" fillId="51" borderId="23" xfId="0" applyNumberFormat="1" applyFont="1" applyFill="1" applyBorder="1" applyAlignment="1">
      <alignment horizontal="center" vertical="center" wrapText="1"/>
    </xf>
    <xf numFmtId="0" fontId="4" fillId="49" borderId="52" xfId="0" applyFont="1" applyFill="1" applyBorder="1" applyAlignment="1">
      <alignment horizontal="center" vertical="center" wrapText="1"/>
    </xf>
    <xf numFmtId="0" fontId="4" fillId="49" borderId="41" xfId="0" applyFont="1" applyFill="1" applyBorder="1" applyAlignment="1">
      <alignment horizontal="center" vertical="center" wrapText="1"/>
    </xf>
    <xf numFmtId="0" fontId="4" fillId="49" borderId="53" xfId="0" applyFont="1" applyFill="1" applyBorder="1" applyAlignment="1">
      <alignment horizontal="center" vertical="center" wrapText="1"/>
    </xf>
    <xf numFmtId="49" fontId="11" fillId="49" borderId="22" xfId="0" applyNumberFormat="1" applyFont="1" applyFill="1" applyBorder="1" applyAlignment="1">
      <alignment horizontal="center" vertical="center" wrapText="1"/>
    </xf>
    <xf numFmtId="49" fontId="11" fillId="49" borderId="10" xfId="0" applyNumberFormat="1" applyFont="1" applyFill="1" applyBorder="1" applyAlignment="1">
      <alignment horizontal="center" vertical="center" wrapText="1"/>
    </xf>
    <xf numFmtId="49" fontId="11" fillId="49" borderId="14" xfId="0" applyNumberFormat="1" applyFont="1" applyFill="1" applyBorder="1" applyAlignment="1">
      <alignment horizontal="center" vertical="center" wrapText="1"/>
    </xf>
    <xf numFmtId="0" fontId="4" fillId="45" borderId="52" xfId="0" applyFont="1" applyFill="1" applyBorder="1" applyAlignment="1">
      <alignment horizontal="center" vertical="center" wrapText="1"/>
    </xf>
    <xf numFmtId="0" fontId="4" fillId="45" borderId="41" xfId="0" applyFont="1" applyFill="1" applyBorder="1" applyAlignment="1">
      <alignment horizontal="center" vertical="center" wrapText="1"/>
    </xf>
    <xf numFmtId="0" fontId="4" fillId="45" borderId="54" xfId="0" applyFont="1" applyFill="1" applyBorder="1" applyAlignment="1">
      <alignment horizontal="center" vertical="center" wrapText="1"/>
    </xf>
    <xf numFmtId="49" fontId="11" fillId="45" borderId="22" xfId="0" applyNumberFormat="1" applyFont="1" applyFill="1" applyBorder="1" applyAlignment="1">
      <alignment horizontal="center" vertical="center" wrapText="1"/>
    </xf>
    <xf numFmtId="49" fontId="11" fillId="45" borderId="10" xfId="0" applyNumberFormat="1" applyFont="1" applyFill="1" applyBorder="1" applyAlignment="1">
      <alignment horizontal="center" vertical="center" wrapText="1"/>
    </xf>
    <xf numFmtId="49" fontId="11" fillId="45" borderId="2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" fillId="36" borderId="15" xfId="0" applyNumberFormat="1" applyFont="1" applyFill="1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4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 readingOrder="1"/>
    </xf>
    <xf numFmtId="0" fontId="1" fillId="36" borderId="14" xfId="0" applyNumberFormat="1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36" borderId="14" xfId="0" applyNumberFormat="1" applyFont="1" applyFill="1" applyBorder="1" applyAlignment="1">
      <alignment horizontal="left" vertical="top" wrapText="1"/>
    </xf>
    <xf numFmtId="0" fontId="1" fillId="36" borderId="13" xfId="0" applyNumberFormat="1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top" wrapText="1" readingOrder="1"/>
    </xf>
    <xf numFmtId="0" fontId="1" fillId="0" borderId="15" xfId="0" applyNumberFormat="1" applyFont="1" applyFill="1" applyBorder="1" applyAlignment="1">
      <alignment horizontal="left" vertical="top" wrapText="1" readingOrder="1"/>
    </xf>
    <xf numFmtId="0" fontId="1" fillId="0" borderId="13" xfId="0" applyNumberFormat="1" applyFont="1" applyFill="1" applyBorder="1" applyAlignment="1">
      <alignment horizontal="left" vertical="top" wrapText="1" readingOrder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" fillId="36" borderId="15" xfId="0" applyNumberFormat="1" applyFont="1" applyFill="1" applyBorder="1" applyAlignment="1">
      <alignment horizontal="left" vertical="top" wrapText="1"/>
    </xf>
    <xf numFmtId="0" fontId="4" fillId="36" borderId="17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vertical="center" textRotation="90" wrapText="1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textRotation="90" wrapText="1"/>
    </xf>
    <xf numFmtId="0" fontId="1" fillId="36" borderId="13" xfId="0" applyFont="1" applyFill="1" applyBorder="1" applyAlignment="1">
      <alignment horizontal="center" textRotation="90" wrapText="1"/>
    </xf>
    <xf numFmtId="0" fontId="1" fillId="36" borderId="11" xfId="0" applyFont="1" applyFill="1" applyBorder="1" applyAlignment="1">
      <alignment horizontal="center" wrapText="1"/>
    </xf>
    <xf numFmtId="0" fontId="1" fillId="36" borderId="24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top" wrapText="1"/>
    </xf>
    <xf numFmtId="0" fontId="7" fillId="36" borderId="0" xfId="0" applyFont="1" applyFill="1" applyAlignment="1">
      <alignment horizontal="left" wrapText="1"/>
    </xf>
    <xf numFmtId="49" fontId="3" fillId="36" borderId="0" xfId="0" applyNumberFormat="1" applyFont="1" applyFill="1" applyAlignment="1">
      <alignment wrapText="1"/>
    </xf>
    <xf numFmtId="0" fontId="2" fillId="36" borderId="0" xfId="0" applyFont="1" applyFill="1" applyAlignment="1">
      <alignment horizontal="left" wrapText="1"/>
    </xf>
    <xf numFmtId="0" fontId="9" fillId="36" borderId="0" xfId="0" applyFont="1" applyFill="1" applyAlignment="1">
      <alignment horizontal="left" vertical="center" wrapText="1"/>
    </xf>
    <xf numFmtId="0" fontId="30" fillId="36" borderId="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textRotation="90" wrapText="1"/>
    </xf>
    <xf numFmtId="0" fontId="1" fillId="36" borderId="13" xfId="0" applyFont="1" applyFill="1" applyBorder="1" applyAlignment="1">
      <alignment horizontal="center" textRotation="90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49" fontId="1" fillId="36" borderId="14" xfId="0" applyNumberFormat="1" applyFont="1" applyFill="1" applyBorder="1" applyAlignment="1">
      <alignment horizontal="left" vertical="top" wrapText="1"/>
    </xf>
    <xf numFmtId="49" fontId="1" fillId="36" borderId="15" xfId="0" applyNumberFormat="1" applyFont="1" applyFill="1" applyBorder="1" applyAlignment="1">
      <alignment horizontal="left" vertical="top" wrapText="1"/>
    </xf>
    <xf numFmtId="49" fontId="1" fillId="36" borderId="13" xfId="0" applyNumberFormat="1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center" vertical="center" wrapText="1"/>
    </xf>
    <xf numFmtId="0" fontId="1" fillId="36" borderId="16" xfId="0" applyNumberFormat="1" applyFont="1" applyFill="1" applyBorder="1" applyAlignment="1">
      <alignment horizontal="left" vertical="top" wrapText="1" readingOrder="1"/>
    </xf>
    <xf numFmtId="0" fontId="1" fillId="36" borderId="17" xfId="0" applyNumberFormat="1" applyFont="1" applyFill="1" applyBorder="1" applyAlignment="1">
      <alignment horizontal="left" vertical="top" wrapText="1" readingOrder="1"/>
    </xf>
    <xf numFmtId="0" fontId="1" fillId="36" borderId="25" xfId="0" applyNumberFormat="1" applyFont="1" applyFill="1" applyBorder="1" applyAlignment="1">
      <alignment horizontal="left" vertical="top" wrapText="1" readingOrder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justify" vertical="center"/>
    </xf>
    <xf numFmtId="0" fontId="1" fillId="0" borderId="18" xfId="0" applyNumberFormat="1" applyFont="1" applyFill="1" applyBorder="1" applyAlignment="1">
      <alignment horizontal="left" vertical="top" wrapText="1" readingOrder="1"/>
    </xf>
    <xf numFmtId="0" fontId="1" fillId="0" borderId="27" xfId="0" applyNumberFormat="1" applyFont="1" applyFill="1" applyBorder="1" applyAlignment="1">
      <alignment horizontal="left" vertical="top" wrapText="1" readingOrder="1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6" borderId="12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1" fillId="0" borderId="10" xfId="0" applyNumberFormat="1" applyFont="1" applyFill="1" applyBorder="1" applyAlignment="1">
      <alignment vertical="top" wrapText="1" readingOrder="1"/>
    </xf>
    <xf numFmtId="0" fontId="0" fillId="0" borderId="10" xfId="0" applyBorder="1" applyAlignment="1">
      <alignment vertical="top" wrapText="1" readingOrder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" fillId="36" borderId="13" xfId="0" applyNumberFormat="1" applyFont="1" applyFill="1" applyBorder="1" applyAlignment="1">
      <alignment horizontal="left" vertical="top" wrapText="1" readingOrder="1"/>
    </xf>
    <xf numFmtId="0" fontId="1" fillId="0" borderId="16" xfId="0" applyNumberFormat="1" applyFont="1" applyBorder="1" applyAlignment="1">
      <alignment horizontal="left" vertical="top" wrapText="1" readingOrder="1"/>
    </xf>
    <xf numFmtId="0" fontId="1" fillId="0" borderId="17" xfId="0" applyNumberFormat="1" applyFont="1" applyBorder="1" applyAlignment="1">
      <alignment horizontal="left" vertical="top" wrapText="1" readingOrder="1"/>
    </xf>
    <xf numFmtId="0" fontId="1" fillId="0" borderId="25" xfId="0" applyNumberFormat="1" applyFont="1" applyBorder="1" applyAlignment="1">
      <alignment horizontal="left" vertical="top" wrapText="1" readingOrder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/>
    </xf>
    <xf numFmtId="0" fontId="4" fillId="54" borderId="14" xfId="0" applyFont="1" applyFill="1" applyBorder="1" applyAlignment="1">
      <alignment horizontal="center" vertical="top" wrapText="1"/>
    </xf>
    <xf numFmtId="0" fontId="4" fillId="54" borderId="15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55" borderId="14" xfId="0" applyFont="1" applyFill="1" applyBorder="1" applyAlignment="1">
      <alignment horizontal="center" vertical="top" wrapText="1"/>
    </xf>
    <xf numFmtId="0" fontId="4" fillId="55" borderId="15" xfId="0" applyFont="1" applyFill="1" applyBorder="1" applyAlignment="1">
      <alignment horizontal="center" vertical="top" wrapText="1"/>
    </xf>
    <xf numFmtId="0" fontId="4" fillId="55" borderId="13" xfId="0" applyFont="1" applyFill="1" applyBorder="1" applyAlignment="1">
      <alignment horizontal="center" vertical="top" wrapText="1"/>
    </xf>
    <xf numFmtId="0" fontId="4" fillId="56" borderId="14" xfId="0" applyFont="1" applyFill="1" applyBorder="1" applyAlignment="1">
      <alignment horizontal="center" vertical="top" wrapText="1"/>
    </xf>
    <xf numFmtId="0" fontId="4" fillId="56" borderId="15" xfId="0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49" fontId="3" fillId="0" borderId="0" xfId="0" applyNumberFormat="1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NumberFormat="1" applyFont="1" applyBorder="1" applyAlignment="1">
      <alignment horizontal="center" vertical="top" wrapText="1" readingOrder="1"/>
    </xf>
    <xf numFmtId="0" fontId="1" fillId="0" borderId="17" xfId="0" applyNumberFormat="1" applyFont="1" applyBorder="1" applyAlignment="1">
      <alignment horizontal="center" vertical="top" wrapText="1" readingOrder="1"/>
    </xf>
    <xf numFmtId="0" fontId="1" fillId="0" borderId="25" xfId="0" applyNumberFormat="1" applyFont="1" applyBorder="1" applyAlignment="1">
      <alignment horizontal="center" vertical="top" wrapText="1" readingOrder="1"/>
    </xf>
    <xf numFmtId="0" fontId="4" fillId="0" borderId="13" xfId="0" applyFont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15" xfId="0" applyFont="1" applyFill="1" applyBorder="1" applyAlignment="1">
      <alignment horizontal="center" vertical="top" wrapText="1"/>
    </xf>
    <xf numFmtId="0" fontId="4" fillId="47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left" vertical="center" wrapText="1"/>
    </xf>
    <xf numFmtId="0" fontId="4" fillId="57" borderId="14" xfId="0" applyFont="1" applyFill="1" applyBorder="1" applyAlignment="1">
      <alignment horizontal="center" vertical="top" wrapText="1"/>
    </xf>
    <xf numFmtId="0" fontId="4" fillId="57" borderId="15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4" fillId="37" borderId="16" xfId="0" applyFont="1" applyFill="1" applyBorder="1" applyAlignment="1">
      <alignment horizontal="center" vertical="center" wrapText="1"/>
    </xf>
    <xf numFmtId="0" fontId="84" fillId="37" borderId="28" xfId="0" applyFont="1" applyFill="1" applyBorder="1" applyAlignment="1">
      <alignment horizontal="center" vertical="center" wrapText="1"/>
    </xf>
    <xf numFmtId="0" fontId="84" fillId="37" borderId="24" xfId="0" applyFont="1" applyFill="1" applyBorder="1" applyAlignment="1">
      <alignment horizontal="center" vertical="center" wrapText="1"/>
    </xf>
    <xf numFmtId="0" fontId="84" fillId="37" borderId="12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13" borderId="13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top" wrapText="1"/>
    </xf>
    <xf numFmtId="14" fontId="29" fillId="36" borderId="0" xfId="0" applyNumberFormat="1" applyFont="1" applyFill="1" applyAlignment="1">
      <alignment horizontal="left" vertical="center" wrapText="1"/>
    </xf>
    <xf numFmtId="0" fontId="29" fillId="36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7">
      <selection activeCell="E42" sqref="E42"/>
    </sheetView>
  </sheetViews>
  <sheetFormatPr defaultColWidth="9.00390625" defaultRowHeight="12.75"/>
  <cols>
    <col min="1" max="1" width="4.375" style="40" customWidth="1"/>
  </cols>
  <sheetData>
    <row r="2" ht="12.75">
      <c r="B2" s="41" t="s">
        <v>67</v>
      </c>
    </row>
    <row r="4" spans="1:2" ht="12.75">
      <c r="A4" s="40" t="s">
        <v>33</v>
      </c>
      <c r="B4" t="s">
        <v>68</v>
      </c>
    </row>
    <row r="5" spans="1:2" ht="12.75">
      <c r="A5" s="40" t="s">
        <v>34</v>
      </c>
      <c r="B5" s="42" t="s">
        <v>69</v>
      </c>
    </row>
    <row r="6" spans="1:2" ht="12.75">
      <c r="A6" s="40" t="s">
        <v>35</v>
      </c>
      <c r="B6" s="42" t="s">
        <v>70</v>
      </c>
    </row>
    <row r="7" spans="1:2" ht="12.75">
      <c r="A7" s="40" t="s">
        <v>36</v>
      </c>
      <c r="B7" t="s">
        <v>71</v>
      </c>
    </row>
    <row r="8" spans="1:2" ht="12.75">
      <c r="A8" s="40" t="s">
        <v>37</v>
      </c>
      <c r="B8" t="s">
        <v>72</v>
      </c>
    </row>
    <row r="9" ht="12.75">
      <c r="B9" t="s">
        <v>73</v>
      </c>
    </row>
    <row r="10" spans="1:2" ht="12.75">
      <c r="A10" s="40" t="s">
        <v>38</v>
      </c>
      <c r="B10" t="s">
        <v>74</v>
      </c>
    </row>
    <row r="11" spans="1:2" ht="12.75">
      <c r="A11" s="40" t="s">
        <v>39</v>
      </c>
      <c r="B11" t="s">
        <v>75</v>
      </c>
    </row>
    <row r="12" ht="12.75">
      <c r="B12" t="s">
        <v>76</v>
      </c>
    </row>
    <row r="13" spans="1:2" ht="12.75">
      <c r="A13" s="40" t="s">
        <v>59</v>
      </c>
      <c r="B13" t="s">
        <v>77</v>
      </c>
    </row>
    <row r="14" ht="12.75">
      <c r="B14" t="s">
        <v>78</v>
      </c>
    </row>
    <row r="15" ht="12.75">
      <c r="B15" t="s">
        <v>79</v>
      </c>
    </row>
    <row r="16" ht="12.75">
      <c r="B16" t="s">
        <v>80</v>
      </c>
    </row>
    <row r="17" ht="12.75">
      <c r="B17" t="s">
        <v>81</v>
      </c>
    </row>
    <row r="18" ht="12.75">
      <c r="B18" t="s">
        <v>82</v>
      </c>
    </row>
    <row r="19" ht="12.75">
      <c r="B19" t="s">
        <v>83</v>
      </c>
    </row>
    <row r="20" spans="1:2" ht="12.75">
      <c r="A20" s="40" t="s">
        <v>60</v>
      </c>
      <c r="B20" t="s">
        <v>84</v>
      </c>
    </row>
    <row r="21" ht="12.75">
      <c r="B21" t="s">
        <v>85</v>
      </c>
    </row>
    <row r="22" spans="1:2" ht="12.75">
      <c r="A22" s="40" t="s">
        <v>61</v>
      </c>
      <c r="B22" t="s">
        <v>86</v>
      </c>
    </row>
    <row r="24" spans="1:2" ht="12.75">
      <c r="A24" s="49" t="s">
        <v>62</v>
      </c>
      <c r="B24" t="s">
        <v>131</v>
      </c>
    </row>
    <row r="25" spans="1:2" ht="12.75">
      <c r="A25" s="49"/>
      <c r="B25" t="s">
        <v>132</v>
      </c>
    </row>
    <row r="26" spans="1:14" ht="12.75">
      <c r="A26" s="49"/>
      <c r="B26" t="s">
        <v>133</v>
      </c>
      <c r="J26" s="50" t="s">
        <v>134</v>
      </c>
      <c r="K26" s="50" t="s">
        <v>135</v>
      </c>
      <c r="L26" s="50" t="s">
        <v>136</v>
      </c>
      <c r="M26" s="50" t="s">
        <v>137</v>
      </c>
      <c r="N26" s="50" t="s">
        <v>138</v>
      </c>
    </row>
    <row r="27" spans="1:14" ht="12.75">
      <c r="A27" s="49"/>
      <c r="B27" t="s">
        <v>139</v>
      </c>
      <c r="I27" s="50"/>
      <c r="J27" s="50" t="s">
        <v>140</v>
      </c>
      <c r="K27" s="50" t="s">
        <v>141</v>
      </c>
      <c r="L27" s="50" t="s">
        <v>142</v>
      </c>
      <c r="M27" s="50" t="s">
        <v>143</v>
      </c>
      <c r="N27" s="50" t="s">
        <v>144</v>
      </c>
    </row>
    <row r="28" spans="1:14" ht="12.75">
      <c r="A28" s="49"/>
      <c r="B28" t="s">
        <v>145</v>
      </c>
      <c r="I28" s="50"/>
      <c r="K28" s="50" t="s">
        <v>146</v>
      </c>
      <c r="L28" s="50" t="s">
        <v>147</v>
      </c>
      <c r="M28" s="50" t="s">
        <v>148</v>
      </c>
      <c r="N28" s="50" t="s">
        <v>149</v>
      </c>
    </row>
    <row r="29" spans="1:14" ht="12.75">
      <c r="A29" s="49"/>
      <c r="B29" t="s">
        <v>150</v>
      </c>
      <c r="I29" s="50"/>
      <c r="K29" s="50" t="s">
        <v>151</v>
      </c>
      <c r="L29" s="50" t="s">
        <v>152</v>
      </c>
      <c r="M29" s="50" t="s">
        <v>153</v>
      </c>
      <c r="N29" s="50" t="s">
        <v>154</v>
      </c>
    </row>
    <row r="30" ht="12.75">
      <c r="A30" s="49"/>
    </row>
    <row r="31" ht="12.75">
      <c r="B31" s="43" t="s">
        <v>87</v>
      </c>
    </row>
    <row r="32" ht="12.75">
      <c r="B32" s="43" t="s">
        <v>155</v>
      </c>
    </row>
    <row r="33" ht="12.75">
      <c r="B33" s="43" t="s">
        <v>88</v>
      </c>
    </row>
    <row r="34" ht="12.75">
      <c r="B34" s="43"/>
    </row>
    <row r="35" ht="12.75">
      <c r="B35" s="43" t="s">
        <v>89</v>
      </c>
    </row>
    <row r="36" ht="12.75">
      <c r="B36" s="4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62"/>
  <sheetViews>
    <sheetView view="pageLayout" zoomScale="75" zoomScaleSheetLayoutView="25" zoomScalePageLayoutView="75" workbookViewId="0" topLeftCell="A42">
      <selection activeCell="H37" sqref="H37"/>
    </sheetView>
  </sheetViews>
  <sheetFormatPr defaultColWidth="2.00390625" defaultRowHeight="12.75"/>
  <cols>
    <col min="1" max="1" width="3.625" style="98" customWidth="1"/>
    <col min="2" max="2" width="14.25390625" style="109" customWidth="1"/>
    <col min="3" max="3" width="5.25390625" style="11" customWidth="1"/>
    <col min="4" max="4" width="6.75390625" style="115" customWidth="1"/>
    <col min="5" max="5" width="15.125" style="11" customWidth="1"/>
    <col min="6" max="6" width="5.25390625" style="11" customWidth="1"/>
    <col min="7" max="7" width="38.125" style="11" customWidth="1"/>
    <col min="8" max="8" width="6.875" style="11" customWidth="1"/>
    <col min="9" max="9" width="46.125" style="74" customWidth="1"/>
    <col min="10" max="10" width="6.875" style="74" customWidth="1"/>
    <col min="11" max="11" width="42.25390625" style="74" customWidth="1"/>
    <col min="12" max="12" width="6.75390625" style="74" customWidth="1"/>
    <col min="13" max="15" width="2.00390625" style="126" customWidth="1"/>
    <col min="16" max="78" width="2.00390625" style="22" customWidth="1"/>
    <col min="79" max="16384" width="2.00390625" style="11" customWidth="1"/>
  </cols>
  <sheetData>
    <row r="1" spans="1:15" ht="36.75" customHeight="1" thickBot="1">
      <c r="A1" s="539" t="s">
        <v>300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1"/>
      <c r="M1" s="129"/>
      <c r="N1" s="129"/>
      <c r="O1" s="130"/>
    </row>
    <row r="2" spans="1:78" s="74" customFormat="1" ht="29.25" customHeight="1">
      <c r="A2" s="542" t="s">
        <v>23</v>
      </c>
      <c r="B2" s="544" t="s">
        <v>186</v>
      </c>
      <c r="C2" s="546" t="s">
        <v>299</v>
      </c>
      <c r="D2" s="546" t="s">
        <v>185</v>
      </c>
      <c r="E2" s="544" t="s">
        <v>187</v>
      </c>
      <c r="F2" s="249"/>
      <c r="G2" s="548" t="s">
        <v>188</v>
      </c>
      <c r="H2" s="549"/>
      <c r="I2" s="548" t="s">
        <v>191</v>
      </c>
      <c r="J2" s="549"/>
      <c r="K2" s="548" t="s">
        <v>193</v>
      </c>
      <c r="L2" s="550"/>
      <c r="M2" s="118"/>
      <c r="N2" s="118"/>
      <c r="O2" s="118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</row>
    <row r="3" spans="1:15" ht="36.75" customHeight="1" thickBot="1">
      <c r="A3" s="543"/>
      <c r="B3" s="545"/>
      <c r="C3" s="547"/>
      <c r="D3" s="547"/>
      <c r="E3" s="545"/>
      <c r="F3" s="248"/>
      <c r="G3" s="250" t="s">
        <v>189</v>
      </c>
      <c r="H3" s="251" t="s">
        <v>190</v>
      </c>
      <c r="I3" s="250" t="s">
        <v>189</v>
      </c>
      <c r="J3" s="251" t="s">
        <v>190</v>
      </c>
      <c r="K3" s="250" t="s">
        <v>189</v>
      </c>
      <c r="L3" s="252" t="s">
        <v>190</v>
      </c>
      <c r="M3" s="129"/>
      <c r="N3" s="129"/>
      <c r="O3" s="130"/>
    </row>
    <row r="4" spans="1:78" s="68" customFormat="1" ht="36.75" customHeight="1">
      <c r="A4" s="551">
        <v>1</v>
      </c>
      <c r="B4" s="554" t="s">
        <v>91</v>
      </c>
      <c r="C4" s="309">
        <v>1</v>
      </c>
      <c r="D4" s="332">
        <v>5</v>
      </c>
      <c r="E4" s="315" t="s">
        <v>92</v>
      </c>
      <c r="F4" s="557"/>
      <c r="G4" s="322" t="s">
        <v>223</v>
      </c>
      <c r="H4" s="172">
        <v>30</v>
      </c>
      <c r="I4" s="322" t="s">
        <v>227</v>
      </c>
      <c r="J4" s="173">
        <v>26</v>
      </c>
      <c r="K4" s="240" t="s">
        <v>257</v>
      </c>
      <c r="L4" s="174">
        <v>5</v>
      </c>
      <c r="M4" s="51"/>
      <c r="N4" s="51"/>
      <c r="O4" s="5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15" s="22" customFormat="1" ht="39" customHeight="1">
      <c r="A5" s="552"/>
      <c r="B5" s="555"/>
      <c r="C5" s="310">
        <f>C4+1</f>
        <v>2</v>
      </c>
      <c r="D5" s="333">
        <v>5</v>
      </c>
      <c r="E5" s="316" t="s">
        <v>93</v>
      </c>
      <c r="F5" s="558"/>
      <c r="G5" s="238" t="s">
        <v>258</v>
      </c>
      <c r="H5" s="122">
        <v>6</v>
      </c>
      <c r="I5" s="233" t="s">
        <v>259</v>
      </c>
      <c r="J5" s="121">
        <v>27</v>
      </c>
      <c r="K5" s="233" t="s">
        <v>284</v>
      </c>
      <c r="L5" s="175">
        <v>27</v>
      </c>
      <c r="M5" s="51"/>
      <c r="N5" s="51"/>
      <c r="O5" s="51"/>
    </row>
    <row r="6" spans="1:78" s="69" customFormat="1" ht="39" customHeight="1" thickBot="1">
      <c r="A6" s="553"/>
      <c r="B6" s="556"/>
      <c r="C6" s="311">
        <f aca="true" t="shared" si="0" ref="C6:C40">C5+1</f>
        <v>3</v>
      </c>
      <c r="D6" s="334">
        <v>5</v>
      </c>
      <c r="E6" s="317" t="s">
        <v>94</v>
      </c>
      <c r="F6" s="559"/>
      <c r="G6" s="260" t="s">
        <v>228</v>
      </c>
      <c r="H6" s="261">
        <v>22</v>
      </c>
      <c r="I6" s="325" t="s">
        <v>229</v>
      </c>
      <c r="J6" s="231">
        <v>26</v>
      </c>
      <c r="K6" s="260" t="s">
        <v>205</v>
      </c>
      <c r="L6" s="216">
        <v>27</v>
      </c>
      <c r="M6" s="51"/>
      <c r="N6" s="51"/>
      <c r="O6" s="5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15" ht="39" customHeight="1">
      <c r="A7" s="551">
        <v>2</v>
      </c>
      <c r="B7" s="554" t="s">
        <v>95</v>
      </c>
      <c r="C7" s="309">
        <f t="shared" si="0"/>
        <v>4</v>
      </c>
      <c r="D7" s="332">
        <v>5</v>
      </c>
      <c r="E7" s="315" t="s">
        <v>96</v>
      </c>
      <c r="F7" s="557"/>
      <c r="G7" s="323" t="s">
        <v>192</v>
      </c>
      <c r="H7" s="179">
        <v>12</v>
      </c>
      <c r="I7" s="323" t="s">
        <v>260</v>
      </c>
      <c r="J7" s="173">
        <v>7</v>
      </c>
      <c r="K7" s="241" t="s">
        <v>263</v>
      </c>
      <c r="L7" s="174">
        <v>21</v>
      </c>
      <c r="M7" s="51"/>
      <c r="N7" s="51"/>
      <c r="O7" s="51"/>
    </row>
    <row r="8" spans="1:15" ht="39" customHeight="1">
      <c r="A8" s="552"/>
      <c r="B8" s="555"/>
      <c r="C8" s="310">
        <f t="shared" si="0"/>
        <v>5</v>
      </c>
      <c r="D8" s="333">
        <v>5</v>
      </c>
      <c r="E8" s="316" t="s">
        <v>97</v>
      </c>
      <c r="F8" s="558"/>
      <c r="G8" s="324" t="s">
        <v>261</v>
      </c>
      <c r="H8" s="123">
        <v>33</v>
      </c>
      <c r="I8" s="324" t="s">
        <v>262</v>
      </c>
      <c r="J8" s="121">
        <v>21</v>
      </c>
      <c r="K8" s="234" t="s">
        <v>264</v>
      </c>
      <c r="L8" s="175">
        <v>39</v>
      </c>
      <c r="M8" s="51"/>
      <c r="N8" s="51"/>
      <c r="O8" s="51"/>
    </row>
    <row r="9" spans="1:15" ht="39" customHeight="1">
      <c r="A9" s="552"/>
      <c r="B9" s="555"/>
      <c r="C9" s="310">
        <f t="shared" si="0"/>
        <v>6</v>
      </c>
      <c r="D9" s="333">
        <v>5</v>
      </c>
      <c r="E9" s="316" t="s">
        <v>98</v>
      </c>
      <c r="F9" s="558"/>
      <c r="G9" s="233" t="s">
        <v>265</v>
      </c>
      <c r="H9" s="123">
        <v>18</v>
      </c>
      <c r="I9" s="233" t="s">
        <v>266</v>
      </c>
      <c r="J9" s="121">
        <v>21</v>
      </c>
      <c r="K9" s="324" t="s">
        <v>288</v>
      </c>
      <c r="L9" s="175">
        <v>15</v>
      </c>
      <c r="M9" s="51"/>
      <c r="O9" s="51"/>
    </row>
    <row r="10" spans="1:15" ht="39" customHeight="1" thickBot="1">
      <c r="A10" s="560"/>
      <c r="B10" s="561"/>
      <c r="C10" s="312">
        <f t="shared" si="0"/>
        <v>7</v>
      </c>
      <c r="D10" s="335">
        <v>5</v>
      </c>
      <c r="E10" s="318" t="s">
        <v>99</v>
      </c>
      <c r="F10" s="562"/>
      <c r="G10" s="244" t="s">
        <v>194</v>
      </c>
      <c r="H10" s="181">
        <v>32</v>
      </c>
      <c r="I10" s="244" t="s">
        <v>195</v>
      </c>
      <c r="J10" s="176">
        <v>20</v>
      </c>
      <c r="K10" s="176"/>
      <c r="L10" s="177"/>
      <c r="M10" s="51"/>
      <c r="N10" s="51"/>
      <c r="O10" s="51"/>
    </row>
    <row r="11" spans="1:78" s="68" customFormat="1" ht="39" customHeight="1">
      <c r="A11" s="563">
        <v>3</v>
      </c>
      <c r="B11" s="564" t="s">
        <v>100</v>
      </c>
      <c r="C11" s="313">
        <f t="shared" si="0"/>
        <v>8</v>
      </c>
      <c r="D11" s="336">
        <v>4</v>
      </c>
      <c r="E11" s="319" t="s">
        <v>157</v>
      </c>
      <c r="F11" s="565"/>
      <c r="G11" s="326" t="s">
        <v>215</v>
      </c>
      <c r="H11" s="128">
        <v>25</v>
      </c>
      <c r="I11" s="328" t="s">
        <v>296</v>
      </c>
      <c r="J11" s="128">
        <v>39</v>
      </c>
      <c r="K11" s="277"/>
      <c r="L11" s="280"/>
      <c r="M11" s="126"/>
      <c r="N11" s="126"/>
      <c r="O11" s="1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15" s="22" customFormat="1" ht="46.5" customHeight="1">
      <c r="A12" s="552"/>
      <c r="B12" s="555"/>
      <c r="C12" s="310">
        <f t="shared" si="0"/>
        <v>9</v>
      </c>
      <c r="D12" s="333">
        <v>5</v>
      </c>
      <c r="E12" s="316" t="s">
        <v>156</v>
      </c>
      <c r="F12" s="558"/>
      <c r="G12" s="238" t="s">
        <v>230</v>
      </c>
      <c r="H12" s="123">
        <v>30</v>
      </c>
      <c r="I12" s="324" t="s">
        <v>231</v>
      </c>
      <c r="J12" s="121">
        <v>30</v>
      </c>
      <c r="K12" s="268" t="s">
        <v>268</v>
      </c>
      <c r="L12" s="187">
        <v>11</v>
      </c>
      <c r="M12" s="119"/>
      <c r="N12" s="119"/>
      <c r="O12" s="119"/>
    </row>
    <row r="13" spans="1:15" s="22" customFormat="1" ht="43.5" customHeight="1">
      <c r="A13" s="552"/>
      <c r="B13" s="555"/>
      <c r="C13" s="310">
        <f t="shared" si="0"/>
        <v>10</v>
      </c>
      <c r="D13" s="333">
        <v>5</v>
      </c>
      <c r="E13" s="316" t="s">
        <v>101</v>
      </c>
      <c r="F13" s="558"/>
      <c r="G13" s="238" t="s">
        <v>196</v>
      </c>
      <c r="H13" s="123">
        <v>20</v>
      </c>
      <c r="I13" s="238" t="s">
        <v>214</v>
      </c>
      <c r="J13" s="123">
        <v>20</v>
      </c>
      <c r="K13" s="269" t="s">
        <v>269</v>
      </c>
      <c r="L13" s="175">
        <v>20</v>
      </c>
      <c r="M13" s="51"/>
      <c r="N13" s="51"/>
      <c r="O13" s="51"/>
    </row>
    <row r="14" spans="1:78" s="69" customFormat="1" ht="47.25" customHeight="1" thickBot="1">
      <c r="A14" s="560"/>
      <c r="B14" s="561"/>
      <c r="C14" s="312">
        <f t="shared" si="0"/>
        <v>11</v>
      </c>
      <c r="D14" s="335">
        <v>5</v>
      </c>
      <c r="E14" s="318" t="s">
        <v>161</v>
      </c>
      <c r="F14" s="562"/>
      <c r="G14" s="327" t="s">
        <v>225</v>
      </c>
      <c r="H14" s="181">
        <v>30</v>
      </c>
      <c r="I14" s="327" t="s">
        <v>252</v>
      </c>
      <c r="J14" s="181">
        <v>14</v>
      </c>
      <c r="K14" s="176"/>
      <c r="L14" s="177"/>
      <c r="M14" s="51"/>
      <c r="N14" s="51"/>
      <c r="O14" s="5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15" ht="39" customHeight="1">
      <c r="A15" s="551">
        <v>4</v>
      </c>
      <c r="B15" s="554" t="s">
        <v>102</v>
      </c>
      <c r="C15" s="309">
        <f t="shared" si="0"/>
        <v>12</v>
      </c>
      <c r="D15" s="332">
        <v>5</v>
      </c>
      <c r="E15" s="315" t="s">
        <v>103</v>
      </c>
      <c r="F15" s="220"/>
      <c r="G15" s="240" t="s">
        <v>232</v>
      </c>
      <c r="H15" s="179">
        <v>32</v>
      </c>
      <c r="I15" s="240" t="s">
        <v>197</v>
      </c>
      <c r="J15" s="179">
        <v>20</v>
      </c>
      <c r="K15" s="173"/>
      <c r="L15" s="174"/>
      <c r="M15" s="51"/>
      <c r="N15" s="51"/>
      <c r="O15" s="51"/>
    </row>
    <row r="16" spans="1:15" ht="39" customHeight="1">
      <c r="A16" s="552"/>
      <c r="B16" s="555"/>
      <c r="C16" s="310">
        <f t="shared" si="0"/>
        <v>13</v>
      </c>
      <c r="D16" s="333">
        <v>5</v>
      </c>
      <c r="E16" s="316" t="s">
        <v>104</v>
      </c>
      <c r="F16" s="217"/>
      <c r="G16" s="238" t="s">
        <v>233</v>
      </c>
      <c r="H16" s="123">
        <v>26</v>
      </c>
      <c r="I16" s="238" t="s">
        <v>198</v>
      </c>
      <c r="J16" s="123">
        <v>30</v>
      </c>
      <c r="K16" s="234" t="s">
        <v>270</v>
      </c>
      <c r="L16" s="175">
        <v>19</v>
      </c>
      <c r="M16" s="51"/>
      <c r="N16" s="51"/>
      <c r="O16" s="51"/>
    </row>
    <row r="17" spans="1:15" ht="39" customHeight="1">
      <c r="A17" s="552"/>
      <c r="B17" s="555"/>
      <c r="C17" s="310">
        <f t="shared" si="0"/>
        <v>14</v>
      </c>
      <c r="D17" s="333">
        <v>5</v>
      </c>
      <c r="E17" s="316" t="s">
        <v>105</v>
      </c>
      <c r="F17" s="217"/>
      <c r="G17" s="329" t="s">
        <v>292</v>
      </c>
      <c r="H17" s="123">
        <v>19</v>
      </c>
      <c r="I17" s="324" t="s">
        <v>271</v>
      </c>
      <c r="J17" s="123">
        <v>33</v>
      </c>
      <c r="K17" s="234" t="s">
        <v>234</v>
      </c>
      <c r="L17" s="187">
        <v>27</v>
      </c>
      <c r="M17" s="51"/>
      <c r="N17" s="51"/>
      <c r="O17" s="51"/>
    </row>
    <row r="18" spans="1:15" ht="39" customHeight="1" thickBot="1">
      <c r="A18" s="560"/>
      <c r="B18" s="561"/>
      <c r="C18" s="312">
        <f t="shared" si="0"/>
        <v>15</v>
      </c>
      <c r="D18" s="335">
        <v>5</v>
      </c>
      <c r="E18" s="318" t="s">
        <v>106</v>
      </c>
      <c r="F18" s="314"/>
      <c r="G18" s="244" t="s">
        <v>272</v>
      </c>
      <c r="H18" s="181">
        <v>24</v>
      </c>
      <c r="I18" s="244" t="s">
        <v>273</v>
      </c>
      <c r="J18" s="181">
        <v>25</v>
      </c>
      <c r="K18" s="176"/>
      <c r="L18" s="177"/>
      <c r="M18" s="51"/>
      <c r="N18" s="51"/>
      <c r="O18" s="51"/>
    </row>
    <row r="19" spans="1:78" s="68" customFormat="1" ht="39" customHeight="1">
      <c r="A19" s="551">
        <v>5</v>
      </c>
      <c r="B19" s="554" t="s">
        <v>107</v>
      </c>
      <c r="C19" s="309">
        <f t="shared" si="0"/>
        <v>16</v>
      </c>
      <c r="D19" s="337">
        <v>3</v>
      </c>
      <c r="E19" s="315" t="s">
        <v>274</v>
      </c>
      <c r="F19" s="220"/>
      <c r="G19" s="322" t="s">
        <v>251</v>
      </c>
      <c r="H19" s="179">
        <v>38</v>
      </c>
      <c r="I19" s="220"/>
      <c r="J19" s="179"/>
      <c r="K19" s="221"/>
      <c r="L19" s="222"/>
      <c r="M19" s="51"/>
      <c r="N19" s="51"/>
      <c r="O19" s="5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15" s="22" customFormat="1" ht="39" customHeight="1">
      <c r="A20" s="552"/>
      <c r="B20" s="555"/>
      <c r="C20" s="310">
        <f t="shared" si="0"/>
        <v>17</v>
      </c>
      <c r="D20" s="338">
        <v>4</v>
      </c>
      <c r="E20" s="316" t="s">
        <v>108</v>
      </c>
      <c r="F20" s="217"/>
      <c r="G20" s="330" t="s">
        <v>199</v>
      </c>
      <c r="H20" s="123">
        <v>33</v>
      </c>
      <c r="I20" s="217"/>
      <c r="J20" s="123"/>
      <c r="K20" s="121"/>
      <c r="L20" s="175"/>
      <c r="M20" s="51"/>
      <c r="N20" s="51"/>
      <c r="O20" s="51"/>
    </row>
    <row r="21" spans="1:15" s="22" customFormat="1" ht="39" customHeight="1">
      <c r="A21" s="552"/>
      <c r="B21" s="555"/>
      <c r="C21" s="310">
        <f t="shared" si="0"/>
        <v>18</v>
      </c>
      <c r="D21" s="333">
        <v>5</v>
      </c>
      <c r="E21" s="316" t="s">
        <v>109</v>
      </c>
      <c r="F21" s="217"/>
      <c r="G21" s="324" t="s">
        <v>235</v>
      </c>
      <c r="H21" s="123">
        <v>30</v>
      </c>
      <c r="I21" s="324" t="s">
        <v>275</v>
      </c>
      <c r="J21" s="123">
        <v>18</v>
      </c>
      <c r="K21" s="233" t="s">
        <v>236</v>
      </c>
      <c r="L21" s="187">
        <v>32</v>
      </c>
      <c r="M21" s="51"/>
      <c r="N21" s="51"/>
      <c r="O21" s="51"/>
    </row>
    <row r="22" spans="1:15" s="22" customFormat="1" ht="39" customHeight="1">
      <c r="A22" s="552"/>
      <c r="B22" s="555"/>
      <c r="C22" s="310">
        <f t="shared" si="0"/>
        <v>19</v>
      </c>
      <c r="D22" s="333">
        <v>5</v>
      </c>
      <c r="E22" s="316" t="s">
        <v>110</v>
      </c>
      <c r="F22" s="217"/>
      <c r="G22" s="238" t="s">
        <v>200</v>
      </c>
      <c r="H22" s="123">
        <v>21</v>
      </c>
      <c r="I22" s="238" t="s">
        <v>201</v>
      </c>
      <c r="J22" s="123">
        <v>22</v>
      </c>
      <c r="K22" s="234" t="s">
        <v>276</v>
      </c>
      <c r="L22" s="175">
        <v>30</v>
      </c>
      <c r="M22" s="51"/>
      <c r="N22" s="51"/>
      <c r="O22" s="51"/>
    </row>
    <row r="23" spans="1:15" s="22" customFormat="1" ht="39" customHeight="1" thickBot="1">
      <c r="A23" s="560"/>
      <c r="B23" s="561"/>
      <c r="C23" s="312">
        <f t="shared" si="0"/>
        <v>20</v>
      </c>
      <c r="D23" s="335">
        <v>5</v>
      </c>
      <c r="E23" s="318" t="s">
        <v>111</v>
      </c>
      <c r="F23" s="314"/>
      <c r="G23" s="244" t="s">
        <v>228</v>
      </c>
      <c r="H23" s="181">
        <v>22</v>
      </c>
      <c r="I23" s="244" t="s">
        <v>237</v>
      </c>
      <c r="J23" s="181">
        <v>25</v>
      </c>
      <c r="K23" s="284"/>
      <c r="L23" s="177"/>
      <c r="M23" s="51"/>
      <c r="N23" s="51"/>
      <c r="O23" s="51"/>
    </row>
    <row r="24" spans="1:78" s="68" customFormat="1" ht="39" customHeight="1">
      <c r="A24" s="551">
        <v>6</v>
      </c>
      <c r="B24" s="554" t="s">
        <v>112</v>
      </c>
      <c r="C24" s="309">
        <f t="shared" si="0"/>
        <v>21</v>
      </c>
      <c r="D24" s="332">
        <v>5</v>
      </c>
      <c r="E24" s="315" t="s">
        <v>113</v>
      </c>
      <c r="F24" s="220"/>
      <c r="G24" s="323" t="s">
        <v>238</v>
      </c>
      <c r="H24" s="179">
        <v>16</v>
      </c>
      <c r="I24" s="240" t="s">
        <v>239</v>
      </c>
      <c r="J24" s="179">
        <v>28</v>
      </c>
      <c r="K24" s="173"/>
      <c r="L24" s="174"/>
      <c r="M24" s="51"/>
      <c r="N24" s="51"/>
      <c r="O24" s="5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</row>
    <row r="25" spans="1:15" s="22" customFormat="1" ht="39" customHeight="1">
      <c r="A25" s="552"/>
      <c r="B25" s="555"/>
      <c r="C25" s="310">
        <f t="shared" si="0"/>
        <v>22</v>
      </c>
      <c r="D25" s="333">
        <v>5</v>
      </c>
      <c r="E25" s="316" t="s">
        <v>114</v>
      </c>
      <c r="F25" s="217"/>
      <c r="G25" s="238" t="s">
        <v>224</v>
      </c>
      <c r="H25" s="123">
        <v>25</v>
      </c>
      <c r="I25" s="233" t="s">
        <v>240</v>
      </c>
      <c r="J25" s="123">
        <v>34</v>
      </c>
      <c r="K25" s="121"/>
      <c r="L25" s="175"/>
      <c r="M25" s="51"/>
      <c r="N25" s="51"/>
      <c r="O25" s="51"/>
    </row>
    <row r="26" spans="1:15" s="22" customFormat="1" ht="39" customHeight="1">
      <c r="A26" s="552"/>
      <c r="B26" s="555"/>
      <c r="C26" s="310">
        <f t="shared" si="0"/>
        <v>23</v>
      </c>
      <c r="D26" s="338">
        <v>4</v>
      </c>
      <c r="E26" s="316" t="s">
        <v>115</v>
      </c>
      <c r="F26" s="217"/>
      <c r="G26" s="324" t="s">
        <v>277</v>
      </c>
      <c r="H26" s="123">
        <v>28</v>
      </c>
      <c r="I26" s="324" t="s">
        <v>241</v>
      </c>
      <c r="J26" s="123">
        <v>21</v>
      </c>
      <c r="K26" s="121"/>
      <c r="L26" s="175"/>
      <c r="M26" s="51"/>
      <c r="N26" s="51"/>
      <c r="O26" s="51"/>
    </row>
    <row r="27" spans="1:78" s="69" customFormat="1" ht="50.25" customHeight="1" thickBot="1">
      <c r="A27" s="560"/>
      <c r="B27" s="561"/>
      <c r="C27" s="312">
        <f t="shared" si="0"/>
        <v>24</v>
      </c>
      <c r="D27" s="339">
        <v>4</v>
      </c>
      <c r="E27" s="318" t="s">
        <v>116</v>
      </c>
      <c r="F27" s="314"/>
      <c r="G27" s="331" t="s">
        <v>293</v>
      </c>
      <c r="H27" s="181">
        <v>18</v>
      </c>
      <c r="I27" s="327" t="s">
        <v>294</v>
      </c>
      <c r="J27" s="181">
        <v>16</v>
      </c>
      <c r="K27" s="176"/>
      <c r="L27" s="177"/>
      <c r="M27" s="51"/>
      <c r="N27" s="51"/>
      <c r="O27" s="5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</row>
    <row r="28" spans="1:15" s="22" customFormat="1" ht="39" customHeight="1">
      <c r="A28" s="551">
        <v>9</v>
      </c>
      <c r="B28" s="554" t="s">
        <v>117</v>
      </c>
      <c r="C28" s="309">
        <f t="shared" si="0"/>
        <v>25</v>
      </c>
      <c r="D28" s="332">
        <v>5</v>
      </c>
      <c r="E28" s="315" t="s">
        <v>118</v>
      </c>
      <c r="F28" s="220"/>
      <c r="G28" s="240" t="s">
        <v>228</v>
      </c>
      <c r="H28" s="179">
        <v>22</v>
      </c>
      <c r="I28" s="241" t="s">
        <v>243</v>
      </c>
      <c r="J28" s="179">
        <v>13</v>
      </c>
      <c r="K28" s="173"/>
      <c r="L28" s="174"/>
      <c r="M28" s="51"/>
      <c r="N28" s="51"/>
      <c r="O28" s="51"/>
    </row>
    <row r="29" spans="1:15" s="22" customFormat="1" ht="45" customHeight="1">
      <c r="A29" s="552"/>
      <c r="B29" s="555"/>
      <c r="C29" s="310">
        <f t="shared" si="0"/>
        <v>26</v>
      </c>
      <c r="D29" s="333">
        <v>5</v>
      </c>
      <c r="E29" s="320" t="s">
        <v>245</v>
      </c>
      <c r="F29" s="217"/>
      <c r="G29" s="324" t="s">
        <v>297</v>
      </c>
      <c r="H29" s="123">
        <v>26</v>
      </c>
      <c r="I29" s="324" t="s">
        <v>222</v>
      </c>
      <c r="J29" s="123">
        <v>20</v>
      </c>
      <c r="K29" s="218"/>
      <c r="L29" s="242"/>
      <c r="M29" s="51"/>
      <c r="N29" s="51"/>
      <c r="O29" s="51"/>
    </row>
    <row r="30" spans="1:15" s="22" customFormat="1" ht="39" customHeight="1">
      <c r="A30" s="552"/>
      <c r="B30" s="555"/>
      <c r="C30" s="310">
        <f t="shared" si="0"/>
        <v>27</v>
      </c>
      <c r="D30" s="333">
        <v>5</v>
      </c>
      <c r="E30" s="320" t="s">
        <v>244</v>
      </c>
      <c r="F30" s="217"/>
      <c r="G30" s="238" t="s">
        <v>246</v>
      </c>
      <c r="H30" s="123">
        <v>20</v>
      </c>
      <c r="I30" s="238" t="s">
        <v>247</v>
      </c>
      <c r="J30" s="123">
        <v>20</v>
      </c>
      <c r="K30" s="238"/>
      <c r="L30" s="175"/>
      <c r="M30" s="51"/>
      <c r="N30" s="51"/>
      <c r="O30" s="51"/>
    </row>
    <row r="31" spans="1:78" s="69" customFormat="1" ht="45.75" customHeight="1" thickBot="1">
      <c r="A31" s="560"/>
      <c r="B31" s="561"/>
      <c r="C31" s="312">
        <f t="shared" si="0"/>
        <v>28</v>
      </c>
      <c r="D31" s="335">
        <v>5</v>
      </c>
      <c r="E31" s="321" t="s">
        <v>119</v>
      </c>
      <c r="F31" s="314"/>
      <c r="G31" s="244" t="s">
        <v>202</v>
      </c>
      <c r="H31" s="181">
        <v>30</v>
      </c>
      <c r="I31" s="244" t="s">
        <v>285</v>
      </c>
      <c r="J31" s="181">
        <v>30</v>
      </c>
      <c r="K31" s="176"/>
      <c r="L31" s="177"/>
      <c r="M31" s="51"/>
      <c r="N31" s="51"/>
      <c r="O31" s="5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</row>
    <row r="32" spans="1:15" ht="39" customHeight="1">
      <c r="A32" s="566">
        <v>10</v>
      </c>
      <c r="B32" s="554" t="s">
        <v>120</v>
      </c>
      <c r="C32" s="309">
        <f t="shared" si="0"/>
        <v>29</v>
      </c>
      <c r="D32" s="332">
        <v>5</v>
      </c>
      <c r="E32" s="315" t="s">
        <v>121</v>
      </c>
      <c r="F32" s="220"/>
      <c r="G32" s="240" t="s">
        <v>203</v>
      </c>
      <c r="H32" s="179">
        <v>37</v>
      </c>
      <c r="I32" s="240" t="s">
        <v>279</v>
      </c>
      <c r="J32" s="179">
        <v>21</v>
      </c>
      <c r="K32" s="173"/>
      <c r="L32" s="174"/>
      <c r="M32" s="51"/>
      <c r="N32" s="51"/>
      <c r="O32" s="51"/>
    </row>
    <row r="33" spans="1:15" ht="39" customHeight="1">
      <c r="A33" s="567"/>
      <c r="B33" s="555"/>
      <c r="C33" s="310">
        <f t="shared" si="0"/>
        <v>30</v>
      </c>
      <c r="D33" s="333">
        <v>5</v>
      </c>
      <c r="E33" s="316" t="s">
        <v>122</v>
      </c>
      <c r="F33" s="217"/>
      <c r="G33" s="238" t="s">
        <v>280</v>
      </c>
      <c r="H33" s="123">
        <v>15</v>
      </c>
      <c r="I33" s="238" t="s">
        <v>281</v>
      </c>
      <c r="J33" s="123">
        <v>14</v>
      </c>
      <c r="K33" s="121"/>
      <c r="L33" s="175"/>
      <c r="M33" s="51"/>
      <c r="N33" s="51"/>
      <c r="O33" s="51"/>
    </row>
    <row r="34" spans="1:15" ht="39" customHeight="1">
      <c r="A34" s="567"/>
      <c r="B34" s="555"/>
      <c r="C34" s="310">
        <f t="shared" si="0"/>
        <v>31</v>
      </c>
      <c r="D34" s="338">
        <v>4</v>
      </c>
      <c r="E34" s="316" t="s">
        <v>123</v>
      </c>
      <c r="F34" s="217"/>
      <c r="G34" s="324" t="s">
        <v>282</v>
      </c>
      <c r="H34" s="123">
        <v>19</v>
      </c>
      <c r="I34" s="217"/>
      <c r="J34" s="123"/>
      <c r="K34" s="121"/>
      <c r="L34" s="175"/>
      <c r="M34" s="51"/>
      <c r="N34" s="51"/>
      <c r="O34" s="51"/>
    </row>
    <row r="35" spans="1:15" ht="39" customHeight="1">
      <c r="A35" s="567"/>
      <c r="B35" s="555"/>
      <c r="C35" s="310">
        <f t="shared" si="0"/>
        <v>32</v>
      </c>
      <c r="D35" s="333">
        <v>5</v>
      </c>
      <c r="E35" s="316" t="s">
        <v>124</v>
      </c>
      <c r="F35" s="217"/>
      <c r="G35" s="324" t="s">
        <v>289</v>
      </c>
      <c r="H35" s="123">
        <v>28</v>
      </c>
      <c r="I35" s="324" t="s">
        <v>290</v>
      </c>
      <c r="J35" s="123">
        <v>20</v>
      </c>
      <c r="K35" s="217"/>
      <c r="L35" s="175"/>
      <c r="M35" s="51"/>
      <c r="N35" s="51"/>
      <c r="O35" s="51"/>
    </row>
    <row r="36" spans="1:15" ht="45" customHeight="1" thickBot="1">
      <c r="A36" s="568"/>
      <c r="B36" s="561"/>
      <c r="C36" s="312">
        <f t="shared" si="0"/>
        <v>33</v>
      </c>
      <c r="D36" s="335">
        <v>5</v>
      </c>
      <c r="E36" s="318" t="s">
        <v>125</v>
      </c>
      <c r="F36" s="314"/>
      <c r="G36" s="244" t="s">
        <v>236</v>
      </c>
      <c r="H36" s="181">
        <v>30</v>
      </c>
      <c r="I36" s="244" t="s">
        <v>179</v>
      </c>
      <c r="J36" s="181">
        <v>20</v>
      </c>
      <c r="K36" s="176"/>
      <c r="L36" s="177"/>
      <c r="M36" s="51"/>
      <c r="N36" s="51"/>
      <c r="O36" s="51"/>
    </row>
    <row r="37" spans="1:78" s="68" customFormat="1" ht="45" customHeight="1">
      <c r="A37" s="566">
        <v>11</v>
      </c>
      <c r="B37" s="554" t="s">
        <v>126</v>
      </c>
      <c r="C37" s="309">
        <f t="shared" si="0"/>
        <v>34</v>
      </c>
      <c r="D37" s="332">
        <v>5</v>
      </c>
      <c r="E37" s="315" t="s">
        <v>127</v>
      </c>
      <c r="F37" s="220"/>
      <c r="G37" s="322" t="s">
        <v>248</v>
      </c>
      <c r="H37" s="179">
        <v>37</v>
      </c>
      <c r="I37" s="322" t="s">
        <v>298</v>
      </c>
      <c r="J37" s="173">
        <v>30</v>
      </c>
      <c r="K37" s="221"/>
      <c r="L37" s="222"/>
      <c r="M37" s="51"/>
      <c r="N37" s="51"/>
      <c r="O37" s="5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</row>
    <row r="38" spans="1:15" s="22" customFormat="1" ht="45" customHeight="1">
      <c r="A38" s="567"/>
      <c r="B38" s="555"/>
      <c r="C38" s="310">
        <f t="shared" si="0"/>
        <v>35</v>
      </c>
      <c r="D38" s="333">
        <v>5</v>
      </c>
      <c r="E38" s="316" t="s">
        <v>128</v>
      </c>
      <c r="F38" s="217"/>
      <c r="G38" s="238" t="s">
        <v>249</v>
      </c>
      <c r="H38" s="123">
        <v>20</v>
      </c>
      <c r="I38" s="238" t="s">
        <v>250</v>
      </c>
      <c r="J38" s="123">
        <v>20</v>
      </c>
      <c r="K38" s="234" t="s">
        <v>204</v>
      </c>
      <c r="L38" s="175">
        <v>26</v>
      </c>
      <c r="M38" s="51"/>
      <c r="N38" s="51"/>
      <c r="O38" s="51"/>
    </row>
    <row r="39" spans="1:15" s="22" customFormat="1" ht="45" customHeight="1">
      <c r="A39" s="567"/>
      <c r="B39" s="555"/>
      <c r="C39" s="310">
        <f t="shared" si="0"/>
        <v>36</v>
      </c>
      <c r="D39" s="333">
        <v>5</v>
      </c>
      <c r="E39" s="316" t="s">
        <v>129</v>
      </c>
      <c r="F39" s="217"/>
      <c r="G39" s="233" t="s">
        <v>205</v>
      </c>
      <c r="H39" s="123">
        <v>20</v>
      </c>
      <c r="I39" s="233" t="s">
        <v>206</v>
      </c>
      <c r="J39" s="123">
        <v>23</v>
      </c>
      <c r="K39" s="121"/>
      <c r="L39" s="175"/>
      <c r="M39" s="51"/>
      <c r="N39" s="51"/>
      <c r="O39" s="51"/>
    </row>
    <row r="40" spans="1:78" s="69" customFormat="1" ht="45" customHeight="1" thickBot="1">
      <c r="A40" s="568"/>
      <c r="B40" s="561"/>
      <c r="C40" s="312">
        <f t="shared" si="0"/>
        <v>37</v>
      </c>
      <c r="D40" s="335">
        <v>5</v>
      </c>
      <c r="E40" s="318" t="s">
        <v>130</v>
      </c>
      <c r="F40" s="314"/>
      <c r="G40" s="286" t="s">
        <v>207</v>
      </c>
      <c r="H40" s="181">
        <v>8</v>
      </c>
      <c r="I40" s="244" t="s">
        <v>283</v>
      </c>
      <c r="J40" s="181">
        <v>8</v>
      </c>
      <c r="K40" s="176"/>
      <c r="L40" s="177"/>
      <c r="M40" s="51"/>
      <c r="N40" s="51"/>
      <c r="O40" s="5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1:15" ht="33.75" customHeight="1" thickBot="1">
      <c r="A41" s="287"/>
      <c r="B41" s="288" t="s">
        <v>287</v>
      </c>
      <c r="C41" s="289"/>
      <c r="D41" s="290">
        <f>H41+J41+L41</f>
        <v>1963</v>
      </c>
      <c r="E41" s="291" t="s">
        <v>286</v>
      </c>
      <c r="F41" s="292">
        <f>C53+C54</f>
        <v>84</v>
      </c>
      <c r="G41" s="293"/>
      <c r="H41" s="306">
        <f>SUM(H4:H40)</f>
        <v>902</v>
      </c>
      <c r="I41" s="306"/>
      <c r="J41" s="306">
        <f>SUM(J4:J40)</f>
        <v>762</v>
      </c>
      <c r="K41" s="306"/>
      <c r="L41" s="307">
        <f>SUM(L4:L40)</f>
        <v>299</v>
      </c>
      <c r="M41" s="308"/>
      <c r="N41" s="308"/>
      <c r="O41" s="308"/>
    </row>
    <row r="42" ht="26.25" customHeight="1"/>
    <row r="43" spans="2:7" ht="21.75">
      <c r="B43" s="167" t="s">
        <v>208</v>
      </c>
      <c r="C43" s="22"/>
      <c r="D43" s="166"/>
      <c r="E43" s="22"/>
      <c r="F43" s="22"/>
      <c r="G43" s="22"/>
    </row>
    <row r="44" spans="2:7" ht="8.25" customHeight="1">
      <c r="B44" s="168"/>
      <c r="C44" s="22"/>
      <c r="D44" s="166"/>
      <c r="E44" s="22"/>
      <c r="F44" s="22"/>
      <c r="G44" s="22"/>
    </row>
    <row r="45" spans="1:78" s="77" customFormat="1" ht="22.5" customHeight="1">
      <c r="A45" s="98"/>
      <c r="B45" s="151" t="s">
        <v>166</v>
      </c>
      <c r="C45" s="140"/>
      <c r="D45" s="141"/>
      <c r="E45" s="141"/>
      <c r="F45" s="141"/>
      <c r="G45" s="132" t="s">
        <v>167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</row>
    <row r="46" spans="1:78" s="77" customFormat="1" ht="24.75" customHeight="1">
      <c r="A46" s="98"/>
      <c r="B46" s="134" t="s">
        <v>168</v>
      </c>
      <c r="C46" s="96"/>
      <c r="D46" s="133"/>
      <c r="E46" s="133"/>
      <c r="F46" s="133"/>
      <c r="G46" s="142" t="s">
        <v>169</v>
      </c>
      <c r="H46" s="120"/>
      <c r="I46" s="120"/>
      <c r="J46" s="120"/>
      <c r="K46" s="120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</row>
    <row r="47" spans="1:78" s="77" customFormat="1" ht="18.75" customHeight="1">
      <c r="A47" s="98"/>
      <c r="B47" s="144" t="s">
        <v>170</v>
      </c>
      <c r="C47" s="145"/>
      <c r="D47" s="146"/>
      <c r="E47" s="146"/>
      <c r="F47" s="146"/>
      <c r="G47" s="149" t="s">
        <v>171</v>
      </c>
      <c r="H47" s="120"/>
      <c r="I47" s="120"/>
      <c r="J47" s="120"/>
      <c r="K47" s="120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</row>
    <row r="48" spans="2:8" ht="22.5" customHeight="1">
      <c r="B48" s="147"/>
      <c r="C48" s="148"/>
      <c r="D48" s="137"/>
      <c r="E48" s="138"/>
      <c r="F48" s="138"/>
      <c r="G48" s="150" t="s">
        <v>172</v>
      </c>
      <c r="H48" s="74"/>
    </row>
    <row r="49" spans="2:8" ht="24" customHeight="1">
      <c r="B49" s="135" t="s">
        <v>173</v>
      </c>
      <c r="C49" s="136"/>
      <c r="D49" s="137"/>
      <c r="E49" s="138"/>
      <c r="F49" s="139"/>
      <c r="G49" s="143" t="s">
        <v>174</v>
      </c>
      <c r="H49" s="74"/>
    </row>
    <row r="50" spans="2:8" ht="46.5" customHeight="1">
      <c r="B50" s="108"/>
      <c r="C50" s="76"/>
      <c r="H50" s="74"/>
    </row>
    <row r="51" spans="2:15" ht="27.75" customHeight="1" thickBot="1">
      <c r="B51" s="169" t="s">
        <v>220</v>
      </c>
      <c r="F51" s="77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9" ht="50.25" customHeight="1">
      <c r="B52" s="294" t="s">
        <v>211</v>
      </c>
      <c r="C52" s="295"/>
      <c r="D52" s="302" t="s">
        <v>212</v>
      </c>
      <c r="E52" s="296" t="s">
        <v>182</v>
      </c>
      <c r="F52" s="153"/>
      <c r="G52" s="153"/>
      <c r="H52" s="77"/>
      <c r="I52" s="11"/>
    </row>
    <row r="53" spans="2:12" ht="36.75" customHeight="1">
      <c r="B53" s="297" t="s">
        <v>209</v>
      </c>
      <c r="C53" s="170">
        <v>38</v>
      </c>
      <c r="D53" s="155">
        <v>28</v>
      </c>
      <c r="E53" s="304">
        <f>C53*D53</f>
        <v>1064</v>
      </c>
      <c r="F53" s="157"/>
      <c r="G53" s="157"/>
      <c r="H53" s="133"/>
      <c r="I53" s="133"/>
      <c r="J53" s="131"/>
      <c r="K53" s="126"/>
      <c r="L53" s="126"/>
    </row>
    <row r="54" spans="2:12" ht="36.75" customHeight="1">
      <c r="B54" s="298" t="s">
        <v>210</v>
      </c>
      <c r="C54" s="170">
        <v>46</v>
      </c>
      <c r="D54" s="155">
        <v>16</v>
      </c>
      <c r="E54" s="304">
        <f>C54*D54</f>
        <v>736</v>
      </c>
      <c r="F54" s="156"/>
      <c r="G54" s="157"/>
      <c r="H54" s="158"/>
      <c r="I54" s="133"/>
      <c r="J54" s="159"/>
      <c r="K54" s="133"/>
      <c r="L54" s="133"/>
    </row>
    <row r="55" spans="2:12" ht="36.75" customHeight="1" thickBot="1">
      <c r="B55" s="299"/>
      <c r="C55" s="300"/>
      <c r="D55" s="301" t="s">
        <v>213</v>
      </c>
      <c r="E55" s="305">
        <f>SUM(E53:E54)</f>
        <v>1800</v>
      </c>
      <c r="F55" s="156"/>
      <c r="G55" s="157"/>
      <c r="H55" s="158"/>
      <c r="I55" s="133"/>
      <c r="J55" s="158"/>
      <c r="K55" s="133"/>
      <c r="L55" s="133"/>
    </row>
    <row r="56" spans="2:12" ht="36.75" customHeight="1" thickBot="1">
      <c r="B56" s="569" t="s">
        <v>221</v>
      </c>
      <c r="C56" s="570"/>
      <c r="D56" s="570"/>
      <c r="E56" s="303">
        <f>E55/3</f>
        <v>600</v>
      </c>
      <c r="G56" s="157"/>
      <c r="H56" s="158"/>
      <c r="I56" s="133"/>
      <c r="J56" s="158"/>
      <c r="K56" s="133"/>
      <c r="L56" s="133"/>
    </row>
    <row r="57" spans="2:12" ht="36.75" customHeight="1">
      <c r="B57" s="127"/>
      <c r="C57" s="165"/>
      <c r="D57" s="12"/>
      <c r="E57" s="12"/>
      <c r="F57" s="160"/>
      <c r="G57" s="13"/>
      <c r="H57" s="161"/>
      <c r="I57" s="162"/>
      <c r="J57" s="163"/>
      <c r="K57" s="159"/>
      <c r="L57" s="22"/>
    </row>
    <row r="58" spans="2:12" ht="14.25">
      <c r="B58" s="127"/>
      <c r="C58" s="127"/>
      <c r="D58" s="12"/>
      <c r="E58" s="12"/>
      <c r="F58" s="160"/>
      <c r="G58" s="13"/>
      <c r="H58" s="161"/>
      <c r="I58" s="162"/>
      <c r="J58" s="164"/>
      <c r="K58" s="159"/>
      <c r="L58" s="22"/>
    </row>
    <row r="59" spans="2:15" ht="15">
      <c r="B59" s="154"/>
      <c r="C59" s="12"/>
      <c r="D59" s="152"/>
      <c r="E59" s="12"/>
      <c r="F59" s="13"/>
      <c r="G59" s="13"/>
      <c r="H59" s="22"/>
      <c r="I59" s="22"/>
      <c r="J59" s="126"/>
      <c r="K59" s="126"/>
      <c r="L59" s="126"/>
      <c r="M59" s="74"/>
      <c r="N59" s="11"/>
      <c r="O59" s="11"/>
    </row>
    <row r="60" spans="2:12" ht="15">
      <c r="B60" s="154"/>
      <c r="C60" s="12"/>
      <c r="D60" s="152"/>
      <c r="E60" s="12"/>
      <c r="F60" s="125"/>
      <c r="G60" s="125"/>
      <c r="H60" s="126"/>
      <c r="I60" s="126"/>
      <c r="J60" s="126"/>
      <c r="K60" s="126"/>
      <c r="L60" s="126"/>
    </row>
    <row r="61" spans="2:12" ht="15">
      <c r="B61" s="154"/>
      <c r="C61" s="12"/>
      <c r="D61" s="152"/>
      <c r="E61" s="12"/>
      <c r="F61" s="13"/>
      <c r="G61" s="13"/>
      <c r="H61" s="22"/>
      <c r="I61" s="126"/>
      <c r="J61" s="126"/>
      <c r="K61" s="126"/>
      <c r="L61" s="126"/>
    </row>
    <row r="62" spans="6:12" ht="21.75">
      <c r="F62" s="22"/>
      <c r="G62" s="22"/>
      <c r="H62" s="22"/>
      <c r="I62" s="126"/>
      <c r="J62" s="126"/>
      <c r="K62" s="126"/>
      <c r="L62" s="126"/>
    </row>
  </sheetData>
  <sheetProtection/>
  <mergeCells count="31">
    <mergeCell ref="A37:A40"/>
    <mergeCell ref="B37:B40"/>
    <mergeCell ref="B56:D56"/>
    <mergeCell ref="A24:A27"/>
    <mergeCell ref="B24:B27"/>
    <mergeCell ref="A28:A31"/>
    <mergeCell ref="B28:B31"/>
    <mergeCell ref="A32:A36"/>
    <mergeCell ref="B32:B36"/>
    <mergeCell ref="A11:A14"/>
    <mergeCell ref="B11:B14"/>
    <mergeCell ref="F11:F14"/>
    <mergeCell ref="A15:A18"/>
    <mergeCell ref="B15:B18"/>
    <mergeCell ref="A19:A23"/>
    <mergeCell ref="B19:B23"/>
    <mergeCell ref="A4:A6"/>
    <mergeCell ref="B4:B6"/>
    <mergeCell ref="F4:F6"/>
    <mergeCell ref="A7:A10"/>
    <mergeCell ref="B7:B10"/>
    <mergeCell ref="F7:F10"/>
    <mergeCell ref="A1:L1"/>
    <mergeCell ref="A2:A3"/>
    <mergeCell ref="B2:B3"/>
    <mergeCell ref="C2:C3"/>
    <mergeCell ref="D2:D3"/>
    <mergeCell ref="E2:E3"/>
    <mergeCell ref="G2:H2"/>
    <mergeCell ref="I2:J2"/>
    <mergeCell ref="K2:L2"/>
  </mergeCells>
  <printOptions horizontalCentered="1"/>
  <pageMargins left="0.5118110236220472" right="0.1968503937007874" top="0.5905511811023623" bottom="0.2755905511811024" header="0.31496062992125984" footer="0.1968503937007874"/>
  <pageSetup firstPageNumber="1" useFirstPageNumber="1" fitToHeight="19" horizontalDpi="600" verticalDpi="600" orientation="landscape" paperSize="9" scale="70" r:id="rId1"/>
  <headerFooter differentFirst="1">
    <oddHeader>&amp;C&amp;P&amp;RПродовження додатку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62"/>
  <sheetViews>
    <sheetView view="pageLayout" zoomScale="75" zoomScaleSheetLayoutView="25" zoomScalePageLayoutView="75" workbookViewId="0" topLeftCell="A36">
      <selection activeCell="H37" sqref="H37"/>
    </sheetView>
  </sheetViews>
  <sheetFormatPr defaultColWidth="2.00390625" defaultRowHeight="12.75"/>
  <cols>
    <col min="1" max="1" width="3.625" style="98" customWidth="1"/>
    <col min="2" max="2" width="14.25390625" style="109" customWidth="1"/>
    <col min="3" max="3" width="5.25390625" style="11" customWidth="1"/>
    <col min="4" max="4" width="6.75390625" style="115" customWidth="1"/>
    <col min="5" max="5" width="15.125" style="11" customWidth="1"/>
    <col min="6" max="6" width="5.25390625" style="11" customWidth="1"/>
    <col min="7" max="7" width="38.125" style="11" customWidth="1"/>
    <col min="8" max="8" width="6.875" style="11" customWidth="1"/>
    <col min="9" max="9" width="46.125" style="74" customWidth="1"/>
    <col min="10" max="10" width="6.875" style="74" customWidth="1"/>
    <col min="11" max="11" width="42.25390625" style="74" customWidth="1"/>
    <col min="12" max="12" width="6.75390625" style="74" customWidth="1"/>
    <col min="13" max="15" width="2.00390625" style="126" customWidth="1"/>
    <col min="16" max="78" width="2.00390625" style="22" customWidth="1"/>
    <col min="79" max="16384" width="2.00390625" style="11" customWidth="1"/>
  </cols>
  <sheetData>
    <row r="1" spans="1:15" ht="36.75" customHeight="1" thickBot="1">
      <c r="A1" s="539" t="s">
        <v>219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1"/>
      <c r="M1" s="129"/>
      <c r="N1" s="129"/>
      <c r="O1" s="130"/>
    </row>
    <row r="2" spans="1:78" s="74" customFormat="1" ht="29.25" customHeight="1">
      <c r="A2" s="542" t="s">
        <v>23</v>
      </c>
      <c r="B2" s="544" t="s">
        <v>186</v>
      </c>
      <c r="C2" s="546" t="s">
        <v>299</v>
      </c>
      <c r="D2" s="546" t="s">
        <v>185</v>
      </c>
      <c r="E2" s="544" t="s">
        <v>187</v>
      </c>
      <c r="F2" s="249"/>
      <c r="G2" s="548" t="s">
        <v>188</v>
      </c>
      <c r="H2" s="549"/>
      <c r="I2" s="548" t="s">
        <v>191</v>
      </c>
      <c r="J2" s="549"/>
      <c r="K2" s="548" t="s">
        <v>193</v>
      </c>
      <c r="L2" s="550"/>
      <c r="M2" s="118"/>
      <c r="N2" s="118"/>
      <c r="O2" s="118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</row>
    <row r="3" spans="1:15" ht="36.75" customHeight="1" thickBot="1">
      <c r="A3" s="543"/>
      <c r="B3" s="545"/>
      <c r="C3" s="547"/>
      <c r="D3" s="547"/>
      <c r="E3" s="545"/>
      <c r="F3" s="248"/>
      <c r="G3" s="250" t="s">
        <v>189</v>
      </c>
      <c r="H3" s="251" t="s">
        <v>190</v>
      </c>
      <c r="I3" s="250" t="s">
        <v>189</v>
      </c>
      <c r="J3" s="251" t="s">
        <v>190</v>
      </c>
      <c r="K3" s="250" t="s">
        <v>189</v>
      </c>
      <c r="L3" s="252" t="s">
        <v>190</v>
      </c>
      <c r="M3" s="129"/>
      <c r="N3" s="129"/>
      <c r="O3" s="130"/>
    </row>
    <row r="4" spans="1:78" s="68" customFormat="1" ht="36.75" customHeight="1">
      <c r="A4" s="622">
        <v>1</v>
      </c>
      <c r="B4" s="625" t="s">
        <v>91</v>
      </c>
      <c r="C4" s="199">
        <v>1</v>
      </c>
      <c r="D4" s="205">
        <v>5</v>
      </c>
      <c r="E4" s="255" t="s">
        <v>92</v>
      </c>
      <c r="F4" s="613"/>
      <c r="G4" s="256" t="s">
        <v>223</v>
      </c>
      <c r="H4" s="172">
        <v>30</v>
      </c>
      <c r="I4" s="256" t="s">
        <v>227</v>
      </c>
      <c r="J4" s="173">
        <v>26</v>
      </c>
      <c r="K4" s="240" t="s">
        <v>257</v>
      </c>
      <c r="L4" s="174">
        <v>5</v>
      </c>
      <c r="M4" s="51"/>
      <c r="N4" s="51"/>
      <c r="O4" s="5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15" s="22" customFormat="1" ht="39" customHeight="1">
      <c r="A5" s="623"/>
      <c r="B5" s="626"/>
      <c r="C5" s="200">
        <f>C4+1</f>
        <v>2</v>
      </c>
      <c r="D5" s="206">
        <v>5</v>
      </c>
      <c r="E5" s="254" t="s">
        <v>93</v>
      </c>
      <c r="F5" s="614"/>
      <c r="G5" s="237" t="s">
        <v>258</v>
      </c>
      <c r="H5" s="122">
        <v>6</v>
      </c>
      <c r="I5" s="233" t="s">
        <v>259</v>
      </c>
      <c r="J5" s="121">
        <v>27</v>
      </c>
      <c r="K5" s="233" t="s">
        <v>284</v>
      </c>
      <c r="L5" s="175">
        <v>27</v>
      </c>
      <c r="M5" s="51"/>
      <c r="N5" s="51"/>
      <c r="O5" s="51"/>
    </row>
    <row r="6" spans="1:78" s="69" customFormat="1" ht="39" customHeight="1" thickBot="1">
      <c r="A6" s="624"/>
      <c r="B6" s="627"/>
      <c r="C6" s="219">
        <f aca="true" t="shared" si="0" ref="C6:C40">C5+1</f>
        <v>3</v>
      </c>
      <c r="D6" s="258">
        <v>5</v>
      </c>
      <c r="E6" s="259" t="s">
        <v>94</v>
      </c>
      <c r="F6" s="615"/>
      <c r="G6" s="260" t="s">
        <v>228</v>
      </c>
      <c r="H6" s="261">
        <v>22</v>
      </c>
      <c r="I6" s="262" t="s">
        <v>229</v>
      </c>
      <c r="J6" s="231">
        <v>26</v>
      </c>
      <c r="K6" s="260" t="s">
        <v>205</v>
      </c>
      <c r="L6" s="216">
        <v>27</v>
      </c>
      <c r="M6" s="51"/>
      <c r="N6" s="51"/>
      <c r="O6" s="5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15" ht="39" customHeight="1">
      <c r="A7" s="628">
        <v>2</v>
      </c>
      <c r="B7" s="631" t="s">
        <v>95</v>
      </c>
      <c r="C7" s="199">
        <f t="shared" si="0"/>
        <v>4</v>
      </c>
      <c r="D7" s="178">
        <v>5</v>
      </c>
      <c r="E7" s="278" t="s">
        <v>96</v>
      </c>
      <c r="F7" s="616"/>
      <c r="G7" s="279" t="s">
        <v>192</v>
      </c>
      <c r="H7" s="179">
        <v>12</v>
      </c>
      <c r="I7" s="279" t="s">
        <v>260</v>
      </c>
      <c r="J7" s="173">
        <v>7</v>
      </c>
      <c r="K7" s="241" t="s">
        <v>263</v>
      </c>
      <c r="L7" s="174">
        <v>21</v>
      </c>
      <c r="M7" s="51"/>
      <c r="N7" s="51"/>
      <c r="O7" s="51"/>
    </row>
    <row r="8" spans="1:15" ht="39" customHeight="1">
      <c r="A8" s="629"/>
      <c r="B8" s="632"/>
      <c r="C8" s="200">
        <f t="shared" si="0"/>
        <v>5</v>
      </c>
      <c r="D8" s="124">
        <v>5</v>
      </c>
      <c r="E8" s="265" t="s">
        <v>97</v>
      </c>
      <c r="F8" s="617"/>
      <c r="G8" s="266" t="s">
        <v>261</v>
      </c>
      <c r="H8" s="123">
        <v>33</v>
      </c>
      <c r="I8" s="266" t="s">
        <v>262</v>
      </c>
      <c r="J8" s="121">
        <v>21</v>
      </c>
      <c r="K8" s="234" t="s">
        <v>264</v>
      </c>
      <c r="L8" s="175">
        <v>39</v>
      </c>
      <c r="M8" s="51"/>
      <c r="N8" s="51"/>
      <c r="O8" s="51"/>
    </row>
    <row r="9" spans="1:15" ht="39" customHeight="1">
      <c r="A9" s="629"/>
      <c r="B9" s="632"/>
      <c r="C9" s="200">
        <f t="shared" si="0"/>
        <v>6</v>
      </c>
      <c r="D9" s="124">
        <v>5</v>
      </c>
      <c r="E9" s="232" t="s">
        <v>98</v>
      </c>
      <c r="F9" s="617"/>
      <c r="G9" s="233" t="s">
        <v>265</v>
      </c>
      <c r="H9" s="123">
        <v>18</v>
      </c>
      <c r="I9" s="233" t="s">
        <v>266</v>
      </c>
      <c r="J9" s="121">
        <v>21</v>
      </c>
      <c r="K9" s="228" t="s">
        <v>288</v>
      </c>
      <c r="L9" s="175">
        <v>15</v>
      </c>
      <c r="M9" s="51"/>
      <c r="O9" s="51"/>
    </row>
    <row r="10" spans="1:15" ht="39" customHeight="1" thickBot="1">
      <c r="A10" s="630"/>
      <c r="B10" s="633"/>
      <c r="C10" s="203">
        <f t="shared" si="0"/>
        <v>7</v>
      </c>
      <c r="D10" s="180">
        <v>5</v>
      </c>
      <c r="E10" s="257" t="s">
        <v>99</v>
      </c>
      <c r="F10" s="618"/>
      <c r="G10" s="244" t="s">
        <v>194</v>
      </c>
      <c r="H10" s="181">
        <v>32</v>
      </c>
      <c r="I10" s="244" t="s">
        <v>195</v>
      </c>
      <c r="J10" s="176">
        <v>20</v>
      </c>
      <c r="K10" s="176"/>
      <c r="L10" s="177"/>
      <c r="M10" s="51"/>
      <c r="N10" s="51"/>
      <c r="O10" s="51"/>
    </row>
    <row r="11" spans="1:78" s="68" customFormat="1" ht="39" customHeight="1">
      <c r="A11" s="601">
        <v>3</v>
      </c>
      <c r="B11" s="604" t="s">
        <v>100</v>
      </c>
      <c r="C11" s="223">
        <f t="shared" si="0"/>
        <v>8</v>
      </c>
      <c r="D11" s="273">
        <v>4</v>
      </c>
      <c r="E11" s="274" t="s">
        <v>157</v>
      </c>
      <c r="F11" s="619"/>
      <c r="G11" s="275" t="s">
        <v>215</v>
      </c>
      <c r="H11" s="128">
        <v>25</v>
      </c>
      <c r="I11" s="276" t="s">
        <v>296</v>
      </c>
      <c r="J11" s="128">
        <v>39</v>
      </c>
      <c r="K11" s="277"/>
      <c r="L11" s="280"/>
      <c r="M11" s="126"/>
      <c r="N11" s="126"/>
      <c r="O11" s="1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15" s="22" customFormat="1" ht="46.5" customHeight="1">
      <c r="A12" s="602"/>
      <c r="B12" s="605"/>
      <c r="C12" s="200">
        <f t="shared" si="0"/>
        <v>9</v>
      </c>
      <c r="D12" s="210">
        <v>5</v>
      </c>
      <c r="E12" s="253" t="s">
        <v>156</v>
      </c>
      <c r="F12" s="620"/>
      <c r="G12" s="267" t="s">
        <v>230</v>
      </c>
      <c r="H12" s="123">
        <v>30</v>
      </c>
      <c r="I12" s="247" t="s">
        <v>231</v>
      </c>
      <c r="J12" s="121">
        <v>30</v>
      </c>
      <c r="K12" s="268" t="s">
        <v>268</v>
      </c>
      <c r="L12" s="187">
        <v>11</v>
      </c>
      <c r="M12" s="119"/>
      <c r="N12" s="119"/>
      <c r="O12" s="119"/>
    </row>
    <row r="13" spans="1:15" s="22" customFormat="1" ht="43.5" customHeight="1">
      <c r="A13" s="602"/>
      <c r="B13" s="605"/>
      <c r="C13" s="200">
        <f t="shared" si="0"/>
        <v>10</v>
      </c>
      <c r="D13" s="210">
        <v>5</v>
      </c>
      <c r="E13" s="254" t="s">
        <v>101</v>
      </c>
      <c r="F13" s="620"/>
      <c r="G13" s="237" t="s">
        <v>196</v>
      </c>
      <c r="H13" s="123">
        <v>20</v>
      </c>
      <c r="I13" s="237" t="s">
        <v>214</v>
      </c>
      <c r="J13" s="123">
        <v>20</v>
      </c>
      <c r="K13" s="269" t="s">
        <v>269</v>
      </c>
      <c r="L13" s="175">
        <v>20</v>
      </c>
      <c r="M13" s="51"/>
      <c r="N13" s="51"/>
      <c r="O13" s="51"/>
    </row>
    <row r="14" spans="1:78" s="69" customFormat="1" ht="47.25" customHeight="1" thickBot="1">
      <c r="A14" s="603"/>
      <c r="B14" s="606"/>
      <c r="C14" s="203">
        <f t="shared" si="0"/>
        <v>11</v>
      </c>
      <c r="D14" s="211">
        <v>5</v>
      </c>
      <c r="E14" s="257" t="s">
        <v>161</v>
      </c>
      <c r="F14" s="621"/>
      <c r="G14" s="281" t="s">
        <v>225</v>
      </c>
      <c r="H14" s="181">
        <v>30</v>
      </c>
      <c r="I14" s="282" t="s">
        <v>252</v>
      </c>
      <c r="J14" s="181">
        <v>14</v>
      </c>
      <c r="K14" s="176"/>
      <c r="L14" s="177"/>
      <c r="M14" s="51"/>
      <c r="N14" s="51"/>
      <c r="O14" s="5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15" ht="39" customHeight="1">
      <c r="A15" s="607">
        <v>4</v>
      </c>
      <c r="B15" s="610" t="s">
        <v>102</v>
      </c>
      <c r="C15" s="199">
        <f t="shared" si="0"/>
        <v>12</v>
      </c>
      <c r="D15" s="182">
        <v>5</v>
      </c>
      <c r="E15" s="239" t="s">
        <v>103</v>
      </c>
      <c r="F15" s="183"/>
      <c r="G15" s="240" t="s">
        <v>232</v>
      </c>
      <c r="H15" s="179">
        <v>32</v>
      </c>
      <c r="I15" s="240" t="s">
        <v>197</v>
      </c>
      <c r="J15" s="179">
        <v>20</v>
      </c>
      <c r="K15" s="173"/>
      <c r="L15" s="174"/>
      <c r="M15" s="51"/>
      <c r="N15" s="51"/>
      <c r="O15" s="51"/>
    </row>
    <row r="16" spans="1:15" ht="39" customHeight="1">
      <c r="A16" s="608"/>
      <c r="B16" s="611"/>
      <c r="C16" s="200">
        <f t="shared" si="0"/>
        <v>13</v>
      </c>
      <c r="D16" s="111">
        <v>5</v>
      </c>
      <c r="E16" s="263" t="s">
        <v>104</v>
      </c>
      <c r="F16" s="45"/>
      <c r="G16" s="264" t="s">
        <v>233</v>
      </c>
      <c r="H16" s="123">
        <v>26</v>
      </c>
      <c r="I16" s="264" t="s">
        <v>198</v>
      </c>
      <c r="J16" s="123">
        <v>30</v>
      </c>
      <c r="K16" s="234" t="s">
        <v>270</v>
      </c>
      <c r="L16" s="175">
        <v>19</v>
      </c>
      <c r="M16" s="51"/>
      <c r="N16" s="51"/>
      <c r="O16" s="51"/>
    </row>
    <row r="17" spans="1:15" ht="39" customHeight="1">
      <c r="A17" s="608"/>
      <c r="B17" s="611"/>
      <c r="C17" s="200">
        <f t="shared" si="0"/>
        <v>14</v>
      </c>
      <c r="D17" s="111">
        <v>5</v>
      </c>
      <c r="E17" s="265" t="s">
        <v>105</v>
      </c>
      <c r="F17" s="45"/>
      <c r="G17" s="270" t="s">
        <v>292</v>
      </c>
      <c r="H17" s="123">
        <v>19</v>
      </c>
      <c r="I17" s="266" t="s">
        <v>271</v>
      </c>
      <c r="J17" s="123">
        <v>33</v>
      </c>
      <c r="K17" s="234" t="s">
        <v>234</v>
      </c>
      <c r="L17" s="187">
        <v>27</v>
      </c>
      <c r="M17" s="51"/>
      <c r="N17" s="51"/>
      <c r="O17" s="51"/>
    </row>
    <row r="18" spans="1:15" ht="39" customHeight="1" thickBot="1">
      <c r="A18" s="609"/>
      <c r="B18" s="612"/>
      <c r="C18" s="203">
        <f t="shared" si="0"/>
        <v>15</v>
      </c>
      <c r="D18" s="184">
        <v>5</v>
      </c>
      <c r="E18" s="257" t="s">
        <v>106</v>
      </c>
      <c r="F18" s="185"/>
      <c r="G18" s="244" t="s">
        <v>272</v>
      </c>
      <c r="H18" s="181">
        <v>24</v>
      </c>
      <c r="I18" s="244" t="s">
        <v>273</v>
      </c>
      <c r="J18" s="181">
        <v>25</v>
      </c>
      <c r="K18" s="176"/>
      <c r="L18" s="177"/>
      <c r="M18" s="51"/>
      <c r="N18" s="51"/>
      <c r="O18" s="51"/>
    </row>
    <row r="19" spans="1:78" s="68" customFormat="1" ht="39" customHeight="1">
      <c r="A19" s="595">
        <v>5</v>
      </c>
      <c r="B19" s="598" t="s">
        <v>107</v>
      </c>
      <c r="C19" s="199">
        <f t="shared" si="0"/>
        <v>16</v>
      </c>
      <c r="D19" s="186">
        <v>3</v>
      </c>
      <c r="E19" s="239" t="s">
        <v>274</v>
      </c>
      <c r="F19" s="70"/>
      <c r="G19" s="283" t="s">
        <v>251</v>
      </c>
      <c r="H19" s="179">
        <v>38</v>
      </c>
      <c r="I19" s="220"/>
      <c r="J19" s="179"/>
      <c r="K19" s="221"/>
      <c r="L19" s="222"/>
      <c r="M19" s="51"/>
      <c r="N19" s="51"/>
      <c r="O19" s="5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15" s="22" customFormat="1" ht="39" customHeight="1">
      <c r="A20" s="596"/>
      <c r="B20" s="599"/>
      <c r="C20" s="200">
        <f t="shared" si="0"/>
        <v>17</v>
      </c>
      <c r="D20" s="116">
        <v>4</v>
      </c>
      <c r="E20" s="232" t="s">
        <v>108</v>
      </c>
      <c r="F20" s="46"/>
      <c r="G20" s="271" t="s">
        <v>199</v>
      </c>
      <c r="H20" s="123">
        <v>33</v>
      </c>
      <c r="I20" s="217"/>
      <c r="J20" s="123"/>
      <c r="K20" s="121"/>
      <c r="L20" s="175"/>
      <c r="M20" s="51"/>
      <c r="N20" s="51"/>
      <c r="O20" s="51"/>
    </row>
    <row r="21" spans="1:15" s="22" customFormat="1" ht="39" customHeight="1">
      <c r="A21" s="596"/>
      <c r="B21" s="599"/>
      <c r="C21" s="200">
        <f t="shared" si="0"/>
        <v>18</v>
      </c>
      <c r="D21" s="112">
        <v>5</v>
      </c>
      <c r="E21" s="253" t="s">
        <v>109</v>
      </c>
      <c r="F21" s="46"/>
      <c r="G21" s="247" t="s">
        <v>235</v>
      </c>
      <c r="H21" s="123">
        <v>30</v>
      </c>
      <c r="I21" s="247" t="s">
        <v>275</v>
      </c>
      <c r="J21" s="123">
        <v>18</v>
      </c>
      <c r="K21" s="233" t="s">
        <v>236</v>
      </c>
      <c r="L21" s="187">
        <v>32</v>
      </c>
      <c r="M21" s="51"/>
      <c r="N21" s="51"/>
      <c r="O21" s="51"/>
    </row>
    <row r="22" spans="1:15" s="22" customFormat="1" ht="39" customHeight="1">
      <c r="A22" s="596"/>
      <c r="B22" s="599"/>
      <c r="C22" s="200">
        <f t="shared" si="0"/>
        <v>19</v>
      </c>
      <c r="D22" s="112">
        <v>5</v>
      </c>
      <c r="E22" s="254" t="s">
        <v>110</v>
      </c>
      <c r="F22" s="46"/>
      <c r="G22" s="237" t="s">
        <v>200</v>
      </c>
      <c r="H22" s="123">
        <v>21</v>
      </c>
      <c r="I22" s="237" t="s">
        <v>201</v>
      </c>
      <c r="J22" s="123">
        <v>22</v>
      </c>
      <c r="K22" s="234" t="s">
        <v>276</v>
      </c>
      <c r="L22" s="175">
        <v>30</v>
      </c>
      <c r="M22" s="51"/>
      <c r="N22" s="51"/>
      <c r="O22" s="51"/>
    </row>
    <row r="23" spans="1:15" s="22" customFormat="1" ht="39" customHeight="1" thickBot="1">
      <c r="A23" s="597"/>
      <c r="B23" s="600"/>
      <c r="C23" s="203">
        <f t="shared" si="0"/>
        <v>20</v>
      </c>
      <c r="D23" s="188">
        <v>5</v>
      </c>
      <c r="E23" s="257" t="s">
        <v>111</v>
      </c>
      <c r="F23" s="189"/>
      <c r="G23" s="244" t="s">
        <v>228</v>
      </c>
      <c r="H23" s="181">
        <v>22</v>
      </c>
      <c r="I23" s="244" t="s">
        <v>237</v>
      </c>
      <c r="J23" s="181">
        <v>25</v>
      </c>
      <c r="K23" s="284"/>
      <c r="L23" s="177"/>
      <c r="M23" s="51"/>
      <c r="N23" s="51"/>
      <c r="O23" s="51"/>
    </row>
    <row r="24" spans="1:78" s="68" customFormat="1" ht="39" customHeight="1">
      <c r="A24" s="571">
        <v>6</v>
      </c>
      <c r="B24" s="574" t="s">
        <v>112</v>
      </c>
      <c r="C24" s="199">
        <f t="shared" si="0"/>
        <v>21</v>
      </c>
      <c r="D24" s="224">
        <v>5</v>
      </c>
      <c r="E24" s="278" t="s">
        <v>113</v>
      </c>
      <c r="F24" s="102"/>
      <c r="G24" s="279" t="s">
        <v>238</v>
      </c>
      <c r="H24" s="179">
        <v>16</v>
      </c>
      <c r="I24" s="240" t="s">
        <v>239</v>
      </c>
      <c r="J24" s="179">
        <v>28</v>
      </c>
      <c r="K24" s="173"/>
      <c r="L24" s="174"/>
      <c r="M24" s="51"/>
      <c r="N24" s="51"/>
      <c r="O24" s="5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</row>
    <row r="25" spans="1:15" s="22" customFormat="1" ht="39" customHeight="1">
      <c r="A25" s="572"/>
      <c r="B25" s="575"/>
      <c r="C25" s="200">
        <f t="shared" si="0"/>
        <v>22</v>
      </c>
      <c r="D25" s="225">
        <v>5</v>
      </c>
      <c r="E25" s="265" t="s">
        <v>114</v>
      </c>
      <c r="F25" s="75"/>
      <c r="G25" s="272" t="s">
        <v>224</v>
      </c>
      <c r="H25" s="123">
        <v>25</v>
      </c>
      <c r="I25" s="233" t="s">
        <v>240</v>
      </c>
      <c r="J25" s="123">
        <v>34</v>
      </c>
      <c r="K25" s="121"/>
      <c r="L25" s="175"/>
      <c r="M25" s="51"/>
      <c r="N25" s="51"/>
      <c r="O25" s="51"/>
    </row>
    <row r="26" spans="1:15" s="22" customFormat="1" ht="39" customHeight="1">
      <c r="A26" s="572"/>
      <c r="B26" s="575"/>
      <c r="C26" s="200">
        <f t="shared" si="0"/>
        <v>23</v>
      </c>
      <c r="D26" s="226">
        <v>4</v>
      </c>
      <c r="E26" s="232" t="s">
        <v>115</v>
      </c>
      <c r="F26" s="75"/>
      <c r="G26" s="228" t="s">
        <v>277</v>
      </c>
      <c r="H26" s="123">
        <v>28</v>
      </c>
      <c r="I26" s="228" t="s">
        <v>241</v>
      </c>
      <c r="J26" s="123">
        <v>21</v>
      </c>
      <c r="K26" s="121"/>
      <c r="L26" s="175"/>
      <c r="M26" s="51"/>
      <c r="N26" s="51"/>
      <c r="O26" s="51"/>
    </row>
    <row r="27" spans="1:78" s="69" customFormat="1" ht="50.25" customHeight="1" thickBot="1">
      <c r="A27" s="573"/>
      <c r="B27" s="576"/>
      <c r="C27" s="203">
        <f t="shared" si="0"/>
        <v>24</v>
      </c>
      <c r="D27" s="227">
        <v>4</v>
      </c>
      <c r="E27" s="257" t="s">
        <v>116</v>
      </c>
      <c r="F27" s="103"/>
      <c r="G27" s="285" t="s">
        <v>293</v>
      </c>
      <c r="H27" s="181">
        <v>18</v>
      </c>
      <c r="I27" s="282" t="s">
        <v>294</v>
      </c>
      <c r="J27" s="181">
        <v>16</v>
      </c>
      <c r="K27" s="176"/>
      <c r="L27" s="177"/>
      <c r="M27" s="51"/>
      <c r="N27" s="51"/>
      <c r="O27" s="5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</row>
    <row r="28" spans="1:15" s="22" customFormat="1" ht="39" customHeight="1">
      <c r="A28" s="577">
        <v>9</v>
      </c>
      <c r="B28" s="580" t="s">
        <v>117</v>
      </c>
      <c r="C28" s="199">
        <f t="shared" si="0"/>
        <v>25</v>
      </c>
      <c r="D28" s="190">
        <v>5</v>
      </c>
      <c r="E28" s="239" t="s">
        <v>118</v>
      </c>
      <c r="F28" s="191"/>
      <c r="G28" s="240" t="s">
        <v>228</v>
      </c>
      <c r="H28" s="179">
        <v>22</v>
      </c>
      <c r="I28" s="241" t="s">
        <v>243</v>
      </c>
      <c r="J28" s="179">
        <v>13</v>
      </c>
      <c r="K28" s="173"/>
      <c r="L28" s="174"/>
      <c r="M28" s="51"/>
      <c r="N28" s="51"/>
      <c r="O28" s="51"/>
    </row>
    <row r="29" spans="1:15" s="22" customFormat="1" ht="45" customHeight="1">
      <c r="A29" s="578"/>
      <c r="B29" s="581"/>
      <c r="C29" s="200">
        <f t="shared" si="0"/>
        <v>26</v>
      </c>
      <c r="D29" s="113">
        <v>5</v>
      </c>
      <c r="E29" s="235" t="s">
        <v>245</v>
      </c>
      <c r="F29" s="47"/>
      <c r="G29" s="247" t="s">
        <v>297</v>
      </c>
      <c r="H29" s="123">
        <v>26</v>
      </c>
      <c r="I29" s="247" t="s">
        <v>222</v>
      </c>
      <c r="J29" s="123">
        <v>20</v>
      </c>
      <c r="K29" s="218"/>
      <c r="L29" s="242"/>
      <c r="M29" s="51"/>
      <c r="N29" s="51"/>
      <c r="O29" s="51"/>
    </row>
    <row r="30" spans="1:15" s="22" customFormat="1" ht="39" customHeight="1">
      <c r="A30" s="578"/>
      <c r="B30" s="581"/>
      <c r="C30" s="200">
        <f t="shared" si="0"/>
        <v>27</v>
      </c>
      <c r="D30" s="113">
        <v>5</v>
      </c>
      <c r="E30" s="236" t="s">
        <v>244</v>
      </c>
      <c r="F30" s="47"/>
      <c r="G30" s="237" t="s">
        <v>246</v>
      </c>
      <c r="H30" s="123">
        <v>20</v>
      </c>
      <c r="I30" s="237" t="s">
        <v>247</v>
      </c>
      <c r="J30" s="123">
        <v>20</v>
      </c>
      <c r="K30" s="238"/>
      <c r="L30" s="175"/>
      <c r="M30" s="51"/>
      <c r="N30" s="51"/>
      <c r="O30" s="51"/>
    </row>
    <row r="31" spans="1:78" s="69" customFormat="1" ht="45.75" customHeight="1" thickBot="1">
      <c r="A31" s="579"/>
      <c r="B31" s="582"/>
      <c r="C31" s="203">
        <f t="shared" si="0"/>
        <v>28</v>
      </c>
      <c r="D31" s="192">
        <v>5</v>
      </c>
      <c r="E31" s="243" t="s">
        <v>119</v>
      </c>
      <c r="F31" s="71"/>
      <c r="G31" s="244" t="s">
        <v>202</v>
      </c>
      <c r="H31" s="181">
        <v>30</v>
      </c>
      <c r="I31" s="244" t="s">
        <v>285</v>
      </c>
      <c r="J31" s="181">
        <v>30</v>
      </c>
      <c r="K31" s="176"/>
      <c r="L31" s="177"/>
      <c r="M31" s="51"/>
      <c r="N31" s="51"/>
      <c r="O31" s="5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</row>
    <row r="32" spans="1:15" ht="39" customHeight="1">
      <c r="A32" s="589">
        <v>10</v>
      </c>
      <c r="B32" s="592" t="s">
        <v>120</v>
      </c>
      <c r="C32" s="199">
        <f t="shared" si="0"/>
        <v>29</v>
      </c>
      <c r="D32" s="193">
        <v>5</v>
      </c>
      <c r="E32" s="239" t="s">
        <v>121</v>
      </c>
      <c r="F32" s="194"/>
      <c r="G32" s="240" t="s">
        <v>203</v>
      </c>
      <c r="H32" s="179">
        <v>37</v>
      </c>
      <c r="I32" s="240" t="s">
        <v>279</v>
      </c>
      <c r="J32" s="179">
        <v>21</v>
      </c>
      <c r="K32" s="173"/>
      <c r="L32" s="174"/>
      <c r="M32" s="51"/>
      <c r="N32" s="51"/>
      <c r="O32" s="51"/>
    </row>
    <row r="33" spans="1:15" ht="39" customHeight="1">
      <c r="A33" s="590"/>
      <c r="B33" s="593"/>
      <c r="C33" s="200">
        <f t="shared" si="0"/>
        <v>30</v>
      </c>
      <c r="D33" s="114">
        <v>5</v>
      </c>
      <c r="E33" s="263" t="s">
        <v>122</v>
      </c>
      <c r="F33" s="48"/>
      <c r="G33" s="264" t="s">
        <v>280</v>
      </c>
      <c r="H33" s="123">
        <v>15</v>
      </c>
      <c r="I33" s="264" t="s">
        <v>281</v>
      </c>
      <c r="J33" s="123">
        <v>14</v>
      </c>
      <c r="K33" s="121"/>
      <c r="L33" s="175"/>
      <c r="M33" s="51"/>
      <c r="N33" s="51"/>
      <c r="O33" s="51"/>
    </row>
    <row r="34" spans="1:15" ht="39" customHeight="1">
      <c r="A34" s="590"/>
      <c r="B34" s="593"/>
      <c r="C34" s="200">
        <f t="shared" si="0"/>
        <v>31</v>
      </c>
      <c r="D34" s="117">
        <v>4</v>
      </c>
      <c r="E34" s="232" t="s">
        <v>123</v>
      </c>
      <c r="F34" s="48"/>
      <c r="G34" s="228" t="s">
        <v>282</v>
      </c>
      <c r="H34" s="123">
        <v>19</v>
      </c>
      <c r="I34" s="217"/>
      <c r="J34" s="123"/>
      <c r="K34" s="121"/>
      <c r="L34" s="175"/>
      <c r="M34" s="51"/>
      <c r="N34" s="51"/>
      <c r="O34" s="51"/>
    </row>
    <row r="35" spans="1:15" ht="39" customHeight="1">
      <c r="A35" s="590"/>
      <c r="B35" s="593"/>
      <c r="C35" s="200">
        <f t="shared" si="0"/>
        <v>32</v>
      </c>
      <c r="D35" s="114">
        <v>5</v>
      </c>
      <c r="E35" s="232" t="s">
        <v>124</v>
      </c>
      <c r="F35" s="48"/>
      <c r="G35" s="228" t="s">
        <v>289</v>
      </c>
      <c r="H35" s="123">
        <v>28</v>
      </c>
      <c r="I35" s="228" t="s">
        <v>290</v>
      </c>
      <c r="J35" s="123">
        <v>20</v>
      </c>
      <c r="K35" s="217"/>
      <c r="L35" s="175"/>
      <c r="M35" s="51"/>
      <c r="N35" s="51"/>
      <c r="O35" s="51"/>
    </row>
    <row r="36" spans="1:15" ht="45" customHeight="1" thickBot="1">
      <c r="A36" s="591"/>
      <c r="B36" s="594"/>
      <c r="C36" s="203">
        <f t="shared" si="0"/>
        <v>33</v>
      </c>
      <c r="D36" s="195">
        <v>5</v>
      </c>
      <c r="E36" s="257" t="s">
        <v>125</v>
      </c>
      <c r="F36" s="196"/>
      <c r="G36" s="244" t="s">
        <v>236</v>
      </c>
      <c r="H36" s="181">
        <v>30</v>
      </c>
      <c r="I36" s="244" t="s">
        <v>179</v>
      </c>
      <c r="J36" s="181">
        <v>20</v>
      </c>
      <c r="K36" s="176"/>
      <c r="L36" s="177"/>
      <c r="M36" s="51"/>
      <c r="N36" s="51"/>
      <c r="O36" s="51"/>
    </row>
    <row r="37" spans="1:78" s="68" customFormat="1" ht="45" customHeight="1">
      <c r="A37" s="583">
        <v>11</v>
      </c>
      <c r="B37" s="586" t="s">
        <v>126</v>
      </c>
      <c r="C37" s="199">
        <f t="shared" si="0"/>
        <v>34</v>
      </c>
      <c r="D37" s="197">
        <v>5</v>
      </c>
      <c r="E37" s="255" t="s">
        <v>127</v>
      </c>
      <c r="F37" s="72"/>
      <c r="G37" s="256" t="s">
        <v>248</v>
      </c>
      <c r="H37" s="179">
        <v>37</v>
      </c>
      <c r="I37" s="256" t="s">
        <v>298</v>
      </c>
      <c r="J37" s="173">
        <v>30</v>
      </c>
      <c r="K37" s="221"/>
      <c r="L37" s="222"/>
      <c r="M37" s="51"/>
      <c r="N37" s="51"/>
      <c r="O37" s="5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</row>
    <row r="38" spans="1:15" s="22" customFormat="1" ht="45" customHeight="1">
      <c r="A38" s="584"/>
      <c r="B38" s="587"/>
      <c r="C38" s="200">
        <f t="shared" si="0"/>
        <v>35</v>
      </c>
      <c r="D38" s="110">
        <v>5</v>
      </c>
      <c r="E38" s="254" t="s">
        <v>128</v>
      </c>
      <c r="F38" s="44"/>
      <c r="G38" s="237" t="s">
        <v>249</v>
      </c>
      <c r="H38" s="123">
        <v>20</v>
      </c>
      <c r="I38" s="237" t="s">
        <v>250</v>
      </c>
      <c r="J38" s="123">
        <v>20</v>
      </c>
      <c r="K38" s="234" t="s">
        <v>204</v>
      </c>
      <c r="L38" s="175">
        <v>26</v>
      </c>
      <c r="M38" s="51"/>
      <c r="N38" s="51"/>
      <c r="O38" s="51"/>
    </row>
    <row r="39" spans="1:15" s="22" customFormat="1" ht="45" customHeight="1">
      <c r="A39" s="584"/>
      <c r="B39" s="587"/>
      <c r="C39" s="200">
        <f t="shared" si="0"/>
        <v>36</v>
      </c>
      <c r="D39" s="110">
        <v>5</v>
      </c>
      <c r="E39" s="232" t="s">
        <v>129</v>
      </c>
      <c r="F39" s="44"/>
      <c r="G39" s="233" t="s">
        <v>205</v>
      </c>
      <c r="H39" s="123">
        <v>20</v>
      </c>
      <c r="I39" s="233" t="s">
        <v>206</v>
      </c>
      <c r="J39" s="123">
        <v>23</v>
      </c>
      <c r="K39" s="121"/>
      <c r="L39" s="175"/>
      <c r="M39" s="51"/>
      <c r="N39" s="51"/>
      <c r="O39" s="51"/>
    </row>
    <row r="40" spans="1:78" s="69" customFormat="1" ht="45" customHeight="1" thickBot="1">
      <c r="A40" s="585"/>
      <c r="B40" s="588"/>
      <c r="C40" s="203">
        <f t="shared" si="0"/>
        <v>37</v>
      </c>
      <c r="D40" s="198">
        <v>5</v>
      </c>
      <c r="E40" s="257" t="s">
        <v>130</v>
      </c>
      <c r="F40" s="73"/>
      <c r="G40" s="286" t="s">
        <v>207</v>
      </c>
      <c r="H40" s="181">
        <v>8</v>
      </c>
      <c r="I40" s="244" t="s">
        <v>283</v>
      </c>
      <c r="J40" s="181">
        <v>8</v>
      </c>
      <c r="K40" s="176"/>
      <c r="L40" s="177"/>
      <c r="M40" s="51"/>
      <c r="N40" s="51"/>
      <c r="O40" s="5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1:15" ht="33.75" customHeight="1" thickBot="1">
      <c r="A41" s="287"/>
      <c r="B41" s="288" t="s">
        <v>287</v>
      </c>
      <c r="C41" s="289"/>
      <c r="D41" s="290">
        <f>H41+J41+L41</f>
        <v>1963</v>
      </c>
      <c r="E41" s="291" t="s">
        <v>286</v>
      </c>
      <c r="F41" s="292">
        <f>C53+C54</f>
        <v>84</v>
      </c>
      <c r="G41" s="293"/>
      <c r="H41" s="306">
        <f>SUM(H4:H40)</f>
        <v>902</v>
      </c>
      <c r="I41" s="306"/>
      <c r="J41" s="306">
        <f>SUM(J4:J40)</f>
        <v>762</v>
      </c>
      <c r="K41" s="306"/>
      <c r="L41" s="307">
        <f>SUM(L4:L40)</f>
        <v>299</v>
      </c>
      <c r="M41" s="308"/>
      <c r="N41" s="308"/>
      <c r="O41" s="308"/>
    </row>
    <row r="42" ht="26.25" customHeight="1"/>
    <row r="43" spans="2:7" ht="21.75">
      <c r="B43" s="167" t="s">
        <v>208</v>
      </c>
      <c r="C43" s="22"/>
      <c r="D43" s="166"/>
      <c r="E43" s="22"/>
      <c r="F43" s="22"/>
      <c r="G43" s="22"/>
    </row>
    <row r="44" spans="2:7" ht="8.25" customHeight="1">
      <c r="B44" s="168"/>
      <c r="C44" s="22"/>
      <c r="D44" s="166"/>
      <c r="E44" s="22"/>
      <c r="F44" s="22"/>
      <c r="G44" s="22"/>
    </row>
    <row r="45" spans="1:78" s="77" customFormat="1" ht="22.5" customHeight="1">
      <c r="A45" s="98"/>
      <c r="B45" s="151" t="s">
        <v>166</v>
      </c>
      <c r="C45" s="140"/>
      <c r="D45" s="141"/>
      <c r="E45" s="141"/>
      <c r="F45" s="141"/>
      <c r="G45" s="132" t="s">
        <v>167</v>
      </c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</row>
    <row r="46" spans="1:78" s="77" customFormat="1" ht="24.75" customHeight="1">
      <c r="A46" s="98"/>
      <c r="B46" s="134" t="s">
        <v>168</v>
      </c>
      <c r="C46" s="96"/>
      <c r="D46" s="133"/>
      <c r="E46" s="133"/>
      <c r="F46" s="133"/>
      <c r="G46" s="142" t="s">
        <v>169</v>
      </c>
      <c r="H46" s="120"/>
      <c r="I46" s="120"/>
      <c r="J46" s="120"/>
      <c r="K46" s="120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</row>
    <row r="47" spans="1:78" s="77" customFormat="1" ht="18.75" customHeight="1">
      <c r="A47" s="98"/>
      <c r="B47" s="144" t="s">
        <v>170</v>
      </c>
      <c r="C47" s="145"/>
      <c r="D47" s="146"/>
      <c r="E47" s="146"/>
      <c r="F47" s="146"/>
      <c r="G47" s="149" t="s">
        <v>171</v>
      </c>
      <c r="H47" s="120"/>
      <c r="I47" s="120"/>
      <c r="J47" s="120"/>
      <c r="K47" s="120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</row>
    <row r="48" spans="2:8" ht="22.5" customHeight="1">
      <c r="B48" s="147"/>
      <c r="C48" s="148"/>
      <c r="D48" s="137"/>
      <c r="E48" s="138"/>
      <c r="F48" s="138"/>
      <c r="G48" s="150" t="s">
        <v>172</v>
      </c>
      <c r="H48" s="74"/>
    </row>
    <row r="49" spans="2:8" ht="24" customHeight="1">
      <c r="B49" s="135" t="s">
        <v>173</v>
      </c>
      <c r="C49" s="136"/>
      <c r="D49" s="137"/>
      <c r="E49" s="138"/>
      <c r="F49" s="139"/>
      <c r="G49" s="143" t="s">
        <v>174</v>
      </c>
      <c r="H49" s="74"/>
    </row>
    <row r="50" spans="2:8" ht="46.5" customHeight="1">
      <c r="B50" s="108"/>
      <c r="C50" s="76"/>
      <c r="H50" s="74"/>
    </row>
    <row r="51" spans="2:15" ht="27.75" customHeight="1" thickBot="1">
      <c r="B51" s="169" t="s">
        <v>220</v>
      </c>
      <c r="F51" s="77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9" ht="50.25" customHeight="1">
      <c r="B52" s="294" t="s">
        <v>211</v>
      </c>
      <c r="C52" s="295"/>
      <c r="D52" s="302" t="s">
        <v>212</v>
      </c>
      <c r="E52" s="296" t="s">
        <v>182</v>
      </c>
      <c r="F52" s="153"/>
      <c r="G52" s="153"/>
      <c r="H52" s="77"/>
      <c r="I52" s="11"/>
    </row>
    <row r="53" spans="2:12" ht="36.75" customHeight="1">
      <c r="B53" s="297" t="s">
        <v>209</v>
      </c>
      <c r="C53" s="170">
        <v>38</v>
      </c>
      <c r="D53" s="155">
        <v>28</v>
      </c>
      <c r="E53" s="304">
        <f>C53*D53</f>
        <v>1064</v>
      </c>
      <c r="F53" s="157"/>
      <c r="G53" s="157"/>
      <c r="H53" s="133"/>
      <c r="I53" s="133"/>
      <c r="J53" s="131"/>
      <c r="K53" s="126"/>
      <c r="L53" s="126"/>
    </row>
    <row r="54" spans="2:12" ht="36.75" customHeight="1">
      <c r="B54" s="298" t="s">
        <v>210</v>
      </c>
      <c r="C54" s="170">
        <v>46</v>
      </c>
      <c r="D54" s="155">
        <v>16</v>
      </c>
      <c r="E54" s="304">
        <f>C54*D54</f>
        <v>736</v>
      </c>
      <c r="F54" s="156"/>
      <c r="G54" s="157"/>
      <c r="H54" s="158"/>
      <c r="I54" s="133"/>
      <c r="J54" s="159"/>
      <c r="K54" s="133"/>
      <c r="L54" s="133"/>
    </row>
    <row r="55" spans="2:12" ht="36.75" customHeight="1" thickBot="1">
      <c r="B55" s="299"/>
      <c r="C55" s="300"/>
      <c r="D55" s="301" t="s">
        <v>213</v>
      </c>
      <c r="E55" s="305">
        <f>SUM(E53:E54)</f>
        <v>1800</v>
      </c>
      <c r="F55" s="156"/>
      <c r="G55" s="157"/>
      <c r="H55" s="158"/>
      <c r="I55" s="133"/>
      <c r="J55" s="158"/>
      <c r="K55" s="133"/>
      <c r="L55" s="133"/>
    </row>
    <row r="56" spans="2:12" ht="36.75" customHeight="1" thickBot="1">
      <c r="B56" s="569" t="s">
        <v>221</v>
      </c>
      <c r="C56" s="570"/>
      <c r="D56" s="570"/>
      <c r="E56" s="303">
        <f>E55/3</f>
        <v>600</v>
      </c>
      <c r="G56" s="157"/>
      <c r="H56" s="158"/>
      <c r="I56" s="133"/>
      <c r="J56" s="158"/>
      <c r="K56" s="133"/>
      <c r="L56" s="133"/>
    </row>
    <row r="57" spans="2:12" ht="36.75" customHeight="1">
      <c r="B57" s="127"/>
      <c r="C57" s="165"/>
      <c r="D57" s="12"/>
      <c r="E57" s="12"/>
      <c r="F57" s="160"/>
      <c r="G57" s="13"/>
      <c r="H57" s="161"/>
      <c r="I57" s="162"/>
      <c r="J57" s="163"/>
      <c r="K57" s="159"/>
      <c r="L57" s="22"/>
    </row>
    <row r="58" spans="2:12" ht="14.25">
      <c r="B58" s="127"/>
      <c r="C58" s="127"/>
      <c r="D58" s="12"/>
      <c r="E58" s="12"/>
      <c r="F58" s="160"/>
      <c r="G58" s="13"/>
      <c r="H58" s="161"/>
      <c r="I58" s="162"/>
      <c r="J58" s="164"/>
      <c r="K58" s="159"/>
      <c r="L58" s="22"/>
    </row>
    <row r="59" spans="2:15" ht="15">
      <c r="B59" s="154"/>
      <c r="C59" s="12"/>
      <c r="D59" s="152"/>
      <c r="E59" s="12"/>
      <c r="F59" s="13"/>
      <c r="G59" s="13"/>
      <c r="H59" s="22"/>
      <c r="I59" s="22"/>
      <c r="J59" s="126"/>
      <c r="K59" s="126"/>
      <c r="L59" s="126"/>
      <c r="M59" s="74"/>
      <c r="N59" s="11"/>
      <c r="O59" s="11"/>
    </row>
    <row r="60" spans="2:12" ht="15">
      <c r="B60" s="154"/>
      <c r="C60" s="12"/>
      <c r="D60" s="152"/>
      <c r="E60" s="12"/>
      <c r="F60" s="125"/>
      <c r="G60" s="125"/>
      <c r="H60" s="126"/>
      <c r="I60" s="126"/>
      <c r="J60" s="126"/>
      <c r="K60" s="126"/>
      <c r="L60" s="126"/>
    </row>
    <row r="61" spans="2:12" ht="15">
      <c r="B61" s="154"/>
      <c r="C61" s="12"/>
      <c r="D61" s="152"/>
      <c r="E61" s="12"/>
      <c r="F61" s="13"/>
      <c r="G61" s="13"/>
      <c r="H61" s="22"/>
      <c r="I61" s="126"/>
      <c r="J61" s="126"/>
      <c r="K61" s="126"/>
      <c r="L61" s="126"/>
    </row>
    <row r="62" spans="6:12" ht="21.75">
      <c r="F62" s="22"/>
      <c r="G62" s="22"/>
      <c r="H62" s="22"/>
      <c r="I62" s="126"/>
      <c r="J62" s="126"/>
      <c r="K62" s="126"/>
      <c r="L62" s="126"/>
    </row>
  </sheetData>
  <sheetProtection/>
  <mergeCells count="31">
    <mergeCell ref="A1:L1"/>
    <mergeCell ref="A2:A3"/>
    <mergeCell ref="B2:B3"/>
    <mergeCell ref="C2:C3"/>
    <mergeCell ref="D2:D3"/>
    <mergeCell ref="E2:E3"/>
    <mergeCell ref="G2:H2"/>
    <mergeCell ref="I2:J2"/>
    <mergeCell ref="K2:L2"/>
    <mergeCell ref="F4:F6"/>
    <mergeCell ref="F7:F10"/>
    <mergeCell ref="F11:F14"/>
    <mergeCell ref="A4:A6"/>
    <mergeCell ref="B4:B6"/>
    <mergeCell ref="A7:A10"/>
    <mergeCell ref="B7:B10"/>
    <mergeCell ref="A19:A23"/>
    <mergeCell ref="B19:B23"/>
    <mergeCell ref="A11:A14"/>
    <mergeCell ref="B11:B14"/>
    <mergeCell ref="A15:A18"/>
    <mergeCell ref="B15:B18"/>
    <mergeCell ref="A24:A27"/>
    <mergeCell ref="B24:B27"/>
    <mergeCell ref="B56:D56"/>
    <mergeCell ref="A28:A31"/>
    <mergeCell ref="B28:B31"/>
    <mergeCell ref="A37:A40"/>
    <mergeCell ref="B37:B40"/>
    <mergeCell ref="A32:A36"/>
    <mergeCell ref="B32:B36"/>
  </mergeCells>
  <printOptions horizontalCentered="1"/>
  <pageMargins left="0.5118110236220472" right="0.1968503937007874" top="0.5905511811023623" bottom="0.2755905511811024" header="0.31496062992125984" footer="0.1968503937007874"/>
  <pageSetup firstPageNumber="1" useFirstPageNumber="1" fitToHeight="19" horizontalDpi="600" verticalDpi="600" orientation="landscape" paperSize="9" scale="70" r:id="rId1"/>
  <headerFooter differentFirst="1">
    <oddHeader>&amp;C&amp;P&amp;RПродовження додатку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5"/>
  <sheetViews>
    <sheetView tabSelected="1" view="pageLayout" zoomScale="70" zoomScaleNormal="75" zoomScaleSheetLayoutView="75" zoomScalePageLayoutView="70" workbookViewId="0" topLeftCell="A1">
      <selection activeCell="E5" sqref="E5"/>
    </sheetView>
  </sheetViews>
  <sheetFormatPr defaultColWidth="2.00390625" defaultRowHeight="12.75"/>
  <cols>
    <col min="1" max="1" width="4.875" style="74" customWidth="1"/>
    <col min="2" max="2" width="20.625" style="395" customWidth="1"/>
    <col min="3" max="3" width="5.625" style="74" customWidth="1"/>
    <col min="4" max="4" width="6.875" style="74" customWidth="1"/>
    <col min="5" max="5" width="8.00390625" style="74" customWidth="1"/>
    <col min="6" max="6" width="5.875" style="396" customWidth="1"/>
    <col min="7" max="7" width="15.125" style="127" customWidth="1"/>
    <col min="8" max="8" width="5.75390625" style="74" bestFit="1" customWidth="1"/>
    <col min="9" max="30" width="5.25390625" style="74" customWidth="1"/>
    <col min="31" max="33" width="5.75390625" style="74" customWidth="1"/>
    <col min="34" max="34" width="13.25390625" style="74" hidden="1" customWidth="1"/>
    <col min="35" max="45" width="9.125" style="74" hidden="1" customWidth="1"/>
    <col min="46" max="46" width="0.37109375" style="74" hidden="1" customWidth="1"/>
    <col min="47" max="47" width="9.25390625" style="74" customWidth="1"/>
    <col min="48" max="48" width="5.75390625" style="74" customWidth="1"/>
    <col min="49" max="54" width="2.00390625" style="74" customWidth="1"/>
    <col min="55" max="16384" width="2.00390625" style="74" customWidth="1"/>
  </cols>
  <sheetData>
    <row r="1" spans="1:45" ht="21" customHeight="1">
      <c r="A1" s="353"/>
      <c r="B1" s="354"/>
      <c r="C1" s="353"/>
      <c r="D1" s="353"/>
      <c r="E1" s="353"/>
      <c r="F1" s="355"/>
      <c r="G1" s="48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689" t="s">
        <v>41</v>
      </c>
      <c r="T1" s="689"/>
      <c r="U1" s="689"/>
      <c r="V1" s="689"/>
      <c r="W1" s="689"/>
      <c r="X1" s="689"/>
      <c r="Y1" s="689"/>
      <c r="Z1" s="689"/>
      <c r="AA1" s="689"/>
      <c r="AB1" s="356"/>
      <c r="AC1" s="357"/>
      <c r="AD1" s="357"/>
      <c r="AE1" s="357"/>
      <c r="AF1" s="357"/>
      <c r="AG1" s="357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</row>
    <row r="2" spans="1:45" ht="11.25" customHeight="1">
      <c r="A2" s="353"/>
      <c r="B2" s="354"/>
      <c r="C2" s="353"/>
      <c r="D2" s="353"/>
      <c r="E2" s="353"/>
      <c r="F2" s="355"/>
      <c r="G2" s="48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9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</row>
    <row r="3" spans="1:45" ht="18.75" customHeight="1" hidden="1">
      <c r="A3" s="353"/>
      <c r="B3" s="354"/>
      <c r="C3" s="353"/>
      <c r="D3" s="353"/>
      <c r="E3" s="353"/>
      <c r="F3" s="355"/>
      <c r="G3" s="48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9"/>
      <c r="W3" s="690"/>
      <c r="X3" s="690"/>
      <c r="Y3" s="690"/>
      <c r="Z3" s="690"/>
      <c r="AA3" s="360"/>
      <c r="AB3" s="360"/>
      <c r="AC3" s="360"/>
      <c r="AD3" s="360"/>
      <c r="AE3" s="360"/>
      <c r="AF3" s="360"/>
      <c r="AG3" s="360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</row>
    <row r="4" spans="1:45" ht="38.25" customHeight="1">
      <c r="A4" s="353"/>
      <c r="B4" s="354"/>
      <c r="C4" s="353"/>
      <c r="D4" s="353"/>
      <c r="E4" s="353"/>
      <c r="F4" s="355"/>
      <c r="G4" s="48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689" t="s">
        <v>42</v>
      </c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360"/>
      <c r="AG4" s="360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</row>
    <row r="5" spans="1:45" ht="26.25" customHeight="1">
      <c r="A5" s="353"/>
      <c r="B5" s="354"/>
      <c r="C5" s="353"/>
      <c r="D5" s="353"/>
      <c r="E5" s="353"/>
      <c r="F5" s="355"/>
      <c r="G5" s="48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794" t="s">
        <v>517</v>
      </c>
      <c r="T5" s="795"/>
      <c r="U5" s="795"/>
      <c r="V5" s="795"/>
      <c r="W5" s="795"/>
      <c r="X5" s="795"/>
      <c r="Y5" s="795"/>
      <c r="Z5" s="795"/>
      <c r="AA5" s="795"/>
      <c r="AB5" s="357"/>
      <c r="AC5" s="692"/>
      <c r="AD5" s="692"/>
      <c r="AE5" s="692"/>
      <c r="AF5" s="692"/>
      <c r="AG5" s="357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</row>
    <row r="6" spans="1:45" ht="27.75" customHeight="1">
      <c r="A6" s="353"/>
      <c r="B6" s="354"/>
      <c r="C6" s="353"/>
      <c r="D6" s="353"/>
      <c r="E6" s="353"/>
      <c r="F6" s="355"/>
      <c r="G6" s="48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501"/>
      <c r="T6" s="502"/>
      <c r="U6" s="502"/>
      <c r="V6" s="502"/>
      <c r="W6" s="502"/>
      <c r="X6" s="502"/>
      <c r="Y6" s="502"/>
      <c r="Z6" s="502"/>
      <c r="AA6" s="502"/>
      <c r="AB6" s="357"/>
      <c r="AC6" s="502"/>
      <c r="AD6" s="502"/>
      <c r="AE6" s="502"/>
      <c r="AF6" s="502"/>
      <c r="AG6" s="357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</row>
    <row r="7" spans="1:46" ht="27" customHeight="1">
      <c r="A7" s="693" t="s">
        <v>26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693"/>
      <c r="AB7" s="693"/>
      <c r="AC7" s="693"/>
      <c r="AD7" s="693"/>
      <c r="AE7" s="693"/>
      <c r="AF7" s="693"/>
      <c r="AG7" s="693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</row>
    <row r="8" spans="1:46" ht="22.5" customHeight="1">
      <c r="A8" s="678" t="s">
        <v>24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</row>
    <row r="9" spans="1:46" ht="22.5" customHeight="1">
      <c r="A9" s="678" t="s">
        <v>48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678"/>
      <c r="AB9" s="678"/>
      <c r="AC9" s="678"/>
      <c r="AD9" s="678"/>
      <c r="AE9" s="678"/>
      <c r="AF9" s="678"/>
      <c r="AG9" s="678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</row>
    <row r="10" spans="1:46" ht="12" customHeight="1">
      <c r="A10" s="361"/>
      <c r="B10" s="361"/>
      <c r="C10" s="361"/>
      <c r="D10" s="361"/>
      <c r="E10" s="361"/>
      <c r="F10" s="361"/>
      <c r="G10" s="484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</row>
    <row r="11" spans="1:46" ht="32.25" customHeight="1">
      <c r="A11" s="679" t="s">
        <v>23</v>
      </c>
      <c r="B11" s="681" t="s">
        <v>32</v>
      </c>
      <c r="C11" s="683" t="s">
        <v>50</v>
      </c>
      <c r="D11" s="685" t="s">
        <v>30</v>
      </c>
      <c r="E11" s="686"/>
      <c r="F11" s="687"/>
      <c r="G11" s="694" t="s">
        <v>25</v>
      </c>
      <c r="H11" s="696" t="s">
        <v>43</v>
      </c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8"/>
      <c r="AH11" s="125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46" ht="189" customHeight="1">
      <c r="A12" s="680"/>
      <c r="B12" s="682"/>
      <c r="C12" s="684"/>
      <c r="D12" s="362" t="s">
        <v>0</v>
      </c>
      <c r="E12" s="363" t="s">
        <v>49</v>
      </c>
      <c r="F12" s="364" t="s">
        <v>31</v>
      </c>
      <c r="G12" s="695"/>
      <c r="H12" s="365" t="s">
        <v>28</v>
      </c>
      <c r="I12" s="365" t="s">
        <v>29</v>
      </c>
      <c r="J12" s="365" t="s">
        <v>1</v>
      </c>
      <c r="K12" s="365" t="s">
        <v>2</v>
      </c>
      <c r="L12" s="365" t="s">
        <v>3</v>
      </c>
      <c r="M12" s="365" t="s">
        <v>4</v>
      </c>
      <c r="N12" s="365" t="s">
        <v>5</v>
      </c>
      <c r="O12" s="365" t="s">
        <v>6</v>
      </c>
      <c r="P12" s="365" t="s">
        <v>27</v>
      </c>
      <c r="Q12" s="365" t="s">
        <v>7</v>
      </c>
      <c r="R12" s="365" t="s">
        <v>8</v>
      </c>
      <c r="S12" s="365" t="s">
        <v>17</v>
      </c>
      <c r="T12" s="365" t="s">
        <v>9</v>
      </c>
      <c r="U12" s="365" t="s">
        <v>18</v>
      </c>
      <c r="V12" s="365" t="s">
        <v>44</v>
      </c>
      <c r="W12" s="365" t="s">
        <v>19</v>
      </c>
      <c r="X12" s="365" t="s">
        <v>20</v>
      </c>
      <c r="Y12" s="365" t="s">
        <v>21</v>
      </c>
      <c r="Z12" s="365" t="s">
        <v>10</v>
      </c>
      <c r="AA12" s="365" t="s">
        <v>11</v>
      </c>
      <c r="AB12" s="365" t="s">
        <v>12</v>
      </c>
      <c r="AC12" s="365" t="s">
        <v>13</v>
      </c>
      <c r="AD12" s="365" t="s">
        <v>14</v>
      </c>
      <c r="AE12" s="365" t="s">
        <v>22</v>
      </c>
      <c r="AF12" s="365" t="s">
        <v>15</v>
      </c>
      <c r="AG12" s="365" t="s">
        <v>16</v>
      </c>
      <c r="AH12" s="125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</row>
    <row r="13" spans="1:46" s="445" customFormat="1" ht="17.25" customHeight="1">
      <c r="A13" s="441">
        <v>1</v>
      </c>
      <c r="B13" s="441">
        <v>2</v>
      </c>
      <c r="C13" s="441">
        <v>3</v>
      </c>
      <c r="D13" s="441">
        <v>4</v>
      </c>
      <c r="E13" s="441">
        <v>5</v>
      </c>
      <c r="F13" s="441">
        <v>6</v>
      </c>
      <c r="G13" s="485">
        <v>7</v>
      </c>
      <c r="H13" s="442">
        <v>8</v>
      </c>
      <c r="I13" s="442">
        <v>9</v>
      </c>
      <c r="J13" s="442">
        <v>10</v>
      </c>
      <c r="K13" s="442">
        <v>11</v>
      </c>
      <c r="L13" s="442">
        <v>12</v>
      </c>
      <c r="M13" s="442">
        <v>13</v>
      </c>
      <c r="N13" s="442">
        <v>14</v>
      </c>
      <c r="O13" s="442">
        <v>15</v>
      </c>
      <c r="P13" s="442">
        <v>16</v>
      </c>
      <c r="Q13" s="442">
        <v>17</v>
      </c>
      <c r="R13" s="442">
        <v>18</v>
      </c>
      <c r="S13" s="442">
        <v>19</v>
      </c>
      <c r="T13" s="442">
        <v>20</v>
      </c>
      <c r="U13" s="442">
        <v>21</v>
      </c>
      <c r="V13" s="442">
        <v>22</v>
      </c>
      <c r="W13" s="442">
        <v>23</v>
      </c>
      <c r="X13" s="442">
        <v>24</v>
      </c>
      <c r="Y13" s="442">
        <v>25</v>
      </c>
      <c r="Z13" s="442">
        <v>26</v>
      </c>
      <c r="AA13" s="442">
        <v>27</v>
      </c>
      <c r="AB13" s="442">
        <v>28</v>
      </c>
      <c r="AC13" s="442">
        <v>29</v>
      </c>
      <c r="AD13" s="442">
        <v>30</v>
      </c>
      <c r="AE13" s="442">
        <v>31</v>
      </c>
      <c r="AF13" s="442">
        <v>32</v>
      </c>
      <c r="AG13" s="442">
        <v>33</v>
      </c>
      <c r="AH13" s="443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</row>
    <row r="14" spans="1:46" ht="17.25" customHeight="1">
      <c r="A14" s="699" t="s">
        <v>46</v>
      </c>
      <c r="B14" s="700"/>
      <c r="C14" s="700"/>
      <c r="D14" s="700"/>
      <c r="E14" s="700"/>
      <c r="F14" s="700"/>
      <c r="G14" s="700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2"/>
      <c r="AH14" s="366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</row>
    <row r="15" spans="1:46" ht="48.75" customHeight="1">
      <c r="A15" s="703" t="s">
        <v>33</v>
      </c>
      <c r="B15" s="705" t="s">
        <v>450</v>
      </c>
      <c r="C15" s="640">
        <v>45</v>
      </c>
      <c r="D15" s="372">
        <f>SUM(H15:AG15)</f>
        <v>20</v>
      </c>
      <c r="E15" s="52">
        <f>D15</f>
        <v>20</v>
      </c>
      <c r="F15" s="230"/>
      <c r="G15" s="486" t="s">
        <v>451</v>
      </c>
      <c r="H15" s="217"/>
      <c r="I15" s="217"/>
      <c r="J15" s="217"/>
      <c r="K15" s="217">
        <v>3</v>
      </c>
      <c r="L15" s="217"/>
      <c r="M15" s="217"/>
      <c r="N15" s="121"/>
      <c r="O15" s="121"/>
      <c r="P15" s="121"/>
      <c r="Q15" s="217"/>
      <c r="R15" s="217"/>
      <c r="S15" s="217"/>
      <c r="T15" s="217"/>
      <c r="U15" s="217"/>
      <c r="V15" s="217"/>
      <c r="W15" s="121">
        <v>16</v>
      </c>
      <c r="X15" s="121"/>
      <c r="Y15" s="121"/>
      <c r="Z15" s="217"/>
      <c r="AA15" s="217"/>
      <c r="AB15" s="217"/>
      <c r="AC15" s="217"/>
      <c r="AD15" s="217"/>
      <c r="AE15" s="217">
        <v>1</v>
      </c>
      <c r="AF15" s="217"/>
      <c r="AG15" s="21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</row>
    <row r="16" spans="1:46" ht="40.5" customHeight="1">
      <c r="A16" s="655"/>
      <c r="B16" s="706"/>
      <c r="C16" s="642"/>
      <c r="D16" s="372">
        <f aca="true" t="shared" si="0" ref="D16:D29">SUM(H16:AG16)</f>
        <v>19</v>
      </c>
      <c r="E16" s="52">
        <f aca="true" t="shared" si="1" ref="E16:E38">D16</f>
        <v>19</v>
      </c>
      <c r="F16" s="230"/>
      <c r="G16" s="486" t="s">
        <v>446</v>
      </c>
      <c r="H16" s="217"/>
      <c r="I16" s="217"/>
      <c r="J16" s="217">
        <v>2</v>
      </c>
      <c r="K16" s="217"/>
      <c r="L16" s="217"/>
      <c r="M16" s="217"/>
      <c r="N16" s="121"/>
      <c r="O16" s="121"/>
      <c r="P16" s="121"/>
      <c r="Q16" s="217"/>
      <c r="R16" s="217"/>
      <c r="S16" s="217"/>
      <c r="T16" s="217"/>
      <c r="U16" s="217"/>
      <c r="V16" s="217"/>
      <c r="W16" s="121"/>
      <c r="X16" s="121"/>
      <c r="Y16" s="121"/>
      <c r="Z16" s="217"/>
      <c r="AA16" s="217"/>
      <c r="AB16" s="217"/>
      <c r="AC16" s="217"/>
      <c r="AD16" s="217">
        <v>17</v>
      </c>
      <c r="AE16" s="217"/>
      <c r="AF16" s="217"/>
      <c r="AG16" s="21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</row>
    <row r="17" spans="1:46" ht="45" customHeight="1">
      <c r="A17" s="655"/>
      <c r="B17" s="706"/>
      <c r="C17" s="642"/>
      <c r="D17" s="372">
        <f>SUM(H17:AG17)</f>
        <v>27</v>
      </c>
      <c r="E17" s="52">
        <f>D17</f>
        <v>27</v>
      </c>
      <c r="F17" s="230"/>
      <c r="G17" s="486" t="s">
        <v>445</v>
      </c>
      <c r="H17" s="217"/>
      <c r="I17" s="217"/>
      <c r="J17" s="217"/>
      <c r="K17" s="217"/>
      <c r="L17" s="217"/>
      <c r="M17" s="217"/>
      <c r="N17" s="121"/>
      <c r="O17" s="121">
        <v>1</v>
      </c>
      <c r="P17" s="121">
        <v>9</v>
      </c>
      <c r="Q17" s="217"/>
      <c r="R17" s="217"/>
      <c r="S17" s="217"/>
      <c r="T17" s="217"/>
      <c r="U17" s="217">
        <v>7</v>
      </c>
      <c r="V17" s="217"/>
      <c r="W17" s="121"/>
      <c r="X17" s="121">
        <v>10</v>
      </c>
      <c r="Y17" s="121"/>
      <c r="Z17" s="217"/>
      <c r="AA17" s="217"/>
      <c r="AB17" s="217"/>
      <c r="AC17" s="217"/>
      <c r="AD17" s="217"/>
      <c r="AE17" s="217"/>
      <c r="AF17" s="217"/>
      <c r="AG17" s="21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</row>
    <row r="18" spans="1:46" ht="42" customHeight="1">
      <c r="A18" s="655"/>
      <c r="B18" s="706"/>
      <c r="C18" s="642"/>
      <c r="D18" s="372">
        <f>SUM(H18:AG18)</f>
        <v>24</v>
      </c>
      <c r="E18" s="52">
        <f>D18</f>
        <v>24</v>
      </c>
      <c r="F18" s="230"/>
      <c r="G18" s="486" t="s">
        <v>444</v>
      </c>
      <c r="H18" s="217"/>
      <c r="I18" s="217"/>
      <c r="J18" s="217"/>
      <c r="K18" s="217"/>
      <c r="L18" s="217"/>
      <c r="M18" s="217"/>
      <c r="N18" s="121"/>
      <c r="O18" s="121"/>
      <c r="P18" s="121"/>
      <c r="Q18" s="217"/>
      <c r="R18" s="217"/>
      <c r="S18" s="217"/>
      <c r="T18" s="217"/>
      <c r="U18" s="217"/>
      <c r="V18" s="217"/>
      <c r="W18" s="217"/>
      <c r="X18" s="217"/>
      <c r="Y18" s="217"/>
      <c r="Z18" s="217">
        <v>24</v>
      </c>
      <c r="AA18" s="217"/>
      <c r="AB18" s="217"/>
      <c r="AC18" s="217"/>
      <c r="AD18" s="217"/>
      <c r="AE18" s="217"/>
      <c r="AF18" s="217"/>
      <c r="AG18" s="21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</row>
    <row r="19" spans="1:46" ht="43.5" customHeight="1">
      <c r="A19" s="655"/>
      <c r="B19" s="706"/>
      <c r="C19" s="642"/>
      <c r="D19" s="372">
        <f t="shared" si="0"/>
        <v>30</v>
      </c>
      <c r="E19" s="52">
        <f t="shared" si="1"/>
        <v>30</v>
      </c>
      <c r="F19" s="230"/>
      <c r="G19" s="486" t="s">
        <v>361</v>
      </c>
      <c r="H19" s="217"/>
      <c r="I19" s="217"/>
      <c r="J19" s="217"/>
      <c r="K19" s="217"/>
      <c r="L19" s="217"/>
      <c r="M19" s="217"/>
      <c r="N19" s="121"/>
      <c r="O19" s="121"/>
      <c r="P19" s="121"/>
      <c r="Q19" s="217">
        <v>28</v>
      </c>
      <c r="R19" s="217"/>
      <c r="S19" s="217">
        <v>2</v>
      </c>
      <c r="T19" s="217"/>
      <c r="U19" s="217"/>
      <c r="V19" s="217"/>
      <c r="W19" s="121"/>
      <c r="X19" s="121"/>
      <c r="Y19" s="121"/>
      <c r="Z19" s="217"/>
      <c r="AA19" s="217"/>
      <c r="AB19" s="217"/>
      <c r="AC19" s="217"/>
      <c r="AD19" s="217"/>
      <c r="AE19" s="217"/>
      <c r="AF19" s="217"/>
      <c r="AG19" s="21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</row>
    <row r="20" spans="1:46" ht="54" customHeight="1">
      <c r="A20" s="704"/>
      <c r="B20" s="707"/>
      <c r="C20" s="708"/>
      <c r="D20" s="372">
        <f>SUM(H20:AG20)</f>
        <v>23</v>
      </c>
      <c r="E20" s="52">
        <f>D20</f>
        <v>23</v>
      </c>
      <c r="F20" s="230"/>
      <c r="G20" s="486" t="s">
        <v>129</v>
      </c>
      <c r="H20" s="217">
        <v>14</v>
      </c>
      <c r="I20" s="217">
        <v>8</v>
      </c>
      <c r="J20" s="217"/>
      <c r="K20" s="217"/>
      <c r="L20" s="121"/>
      <c r="M20" s="121"/>
      <c r="N20" s="121"/>
      <c r="O20" s="121"/>
      <c r="P20" s="121"/>
      <c r="Q20" s="217"/>
      <c r="R20" s="217"/>
      <c r="S20" s="217"/>
      <c r="T20" s="217">
        <v>1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</row>
    <row r="21" spans="1:46" ht="252" customHeight="1">
      <c r="A21" s="370" t="s">
        <v>34</v>
      </c>
      <c r="B21" s="400" t="s">
        <v>452</v>
      </c>
      <c r="C21" s="310">
        <v>45</v>
      </c>
      <c r="D21" s="52">
        <f t="shared" si="0"/>
        <v>21</v>
      </c>
      <c r="E21" s="310">
        <f t="shared" si="1"/>
        <v>21</v>
      </c>
      <c r="F21" s="230"/>
      <c r="G21" s="486" t="s">
        <v>453</v>
      </c>
      <c r="H21" s="217">
        <v>1</v>
      </c>
      <c r="I21" s="217">
        <v>1</v>
      </c>
      <c r="J21" s="217"/>
      <c r="K21" s="217"/>
      <c r="L21" s="121"/>
      <c r="M21" s="121"/>
      <c r="N21" s="121">
        <v>2</v>
      </c>
      <c r="O21" s="121">
        <v>1</v>
      </c>
      <c r="P21" s="121">
        <v>1</v>
      </c>
      <c r="Q21" s="217">
        <v>2</v>
      </c>
      <c r="R21" s="217"/>
      <c r="S21" s="217"/>
      <c r="T21" s="217"/>
      <c r="U21" s="217">
        <v>4</v>
      </c>
      <c r="V21" s="217"/>
      <c r="W21" s="217"/>
      <c r="X21" s="217">
        <v>1</v>
      </c>
      <c r="Y21" s="217">
        <v>1</v>
      </c>
      <c r="Z21" s="217">
        <v>6</v>
      </c>
      <c r="AA21" s="217"/>
      <c r="AB21" s="217"/>
      <c r="AC21" s="217"/>
      <c r="AD21" s="217">
        <v>1</v>
      </c>
      <c r="AE21" s="217"/>
      <c r="AF21" s="217"/>
      <c r="AG21" s="21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</row>
    <row r="22" spans="1:46" ht="285" customHeight="1">
      <c r="A22" s="368" t="s">
        <v>35</v>
      </c>
      <c r="B22" s="369" t="s">
        <v>52</v>
      </c>
      <c r="C22" s="311">
        <v>45</v>
      </c>
      <c r="D22" s="52">
        <f t="shared" si="0"/>
        <v>18</v>
      </c>
      <c r="E22" s="310">
        <f t="shared" si="1"/>
        <v>18</v>
      </c>
      <c r="F22" s="367"/>
      <c r="G22" s="486" t="s">
        <v>454</v>
      </c>
      <c r="H22" s="217">
        <v>1</v>
      </c>
      <c r="I22" s="217"/>
      <c r="J22" s="217"/>
      <c r="K22" s="217">
        <v>1</v>
      </c>
      <c r="L22" s="121"/>
      <c r="M22" s="121"/>
      <c r="N22" s="121"/>
      <c r="O22" s="121"/>
      <c r="P22" s="121"/>
      <c r="Q22" s="217">
        <v>2</v>
      </c>
      <c r="R22" s="217"/>
      <c r="S22" s="217">
        <v>1</v>
      </c>
      <c r="T22" s="217"/>
      <c r="U22" s="217">
        <v>5</v>
      </c>
      <c r="V22" s="217"/>
      <c r="W22" s="217"/>
      <c r="X22" s="217">
        <v>1</v>
      </c>
      <c r="Y22" s="217"/>
      <c r="Z22" s="217">
        <v>6</v>
      </c>
      <c r="AA22" s="217"/>
      <c r="AB22" s="217"/>
      <c r="AC22" s="217"/>
      <c r="AD22" s="217">
        <v>1</v>
      </c>
      <c r="AE22" s="217"/>
      <c r="AF22" s="217"/>
      <c r="AG22" s="21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</row>
    <row r="23" spans="1:46" ht="224.25" customHeight="1">
      <c r="A23" s="370" t="s">
        <v>36</v>
      </c>
      <c r="B23" s="371" t="s">
        <v>455</v>
      </c>
      <c r="C23" s="310">
        <v>45</v>
      </c>
      <c r="D23" s="52">
        <f t="shared" si="0"/>
        <v>21</v>
      </c>
      <c r="E23" s="310">
        <f t="shared" si="1"/>
        <v>21</v>
      </c>
      <c r="F23" s="230"/>
      <c r="G23" s="486" t="s">
        <v>454</v>
      </c>
      <c r="H23" s="446">
        <v>1</v>
      </c>
      <c r="I23" s="446">
        <v>1</v>
      </c>
      <c r="J23" s="446"/>
      <c r="K23" s="446"/>
      <c r="L23" s="121"/>
      <c r="M23" s="121"/>
      <c r="N23" s="121"/>
      <c r="O23" s="121">
        <v>1</v>
      </c>
      <c r="P23" s="121"/>
      <c r="Q23" s="446">
        <v>1</v>
      </c>
      <c r="R23" s="446"/>
      <c r="S23" s="446"/>
      <c r="T23" s="446"/>
      <c r="U23" s="446">
        <v>5</v>
      </c>
      <c r="V23" s="446"/>
      <c r="W23" s="446"/>
      <c r="X23" s="446">
        <v>5</v>
      </c>
      <c r="Y23" s="446"/>
      <c r="Z23" s="446">
        <v>6</v>
      </c>
      <c r="AA23" s="446"/>
      <c r="AB23" s="446"/>
      <c r="AC23" s="446"/>
      <c r="AD23" s="446">
        <v>1</v>
      </c>
      <c r="AE23" s="446"/>
      <c r="AF23" s="446"/>
      <c r="AG23" s="446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</row>
    <row r="24" spans="1:46" ht="57.75" customHeight="1">
      <c r="A24" s="703" t="s">
        <v>37</v>
      </c>
      <c r="B24" s="659" t="s">
        <v>457</v>
      </c>
      <c r="C24" s="640">
        <v>45</v>
      </c>
      <c r="D24" s="372">
        <f t="shared" si="0"/>
        <v>54</v>
      </c>
      <c r="E24" s="310">
        <f t="shared" si="1"/>
        <v>54</v>
      </c>
      <c r="F24" s="230"/>
      <c r="G24" s="486" t="s">
        <v>456</v>
      </c>
      <c r="H24" s="446"/>
      <c r="I24" s="446"/>
      <c r="J24" s="446"/>
      <c r="K24" s="446"/>
      <c r="L24" s="121"/>
      <c r="M24" s="121"/>
      <c r="N24" s="121"/>
      <c r="O24" s="121"/>
      <c r="P24" s="121"/>
      <c r="Q24" s="446">
        <v>54</v>
      </c>
      <c r="R24" s="446"/>
      <c r="S24" s="446"/>
      <c r="T24" s="446"/>
      <c r="U24" s="446"/>
      <c r="V24" s="446"/>
      <c r="W24" s="446"/>
      <c r="X24" s="446"/>
      <c r="Y24" s="446"/>
      <c r="Z24" s="459"/>
      <c r="AA24" s="446"/>
      <c r="AB24" s="446"/>
      <c r="AC24" s="446"/>
      <c r="AD24" s="446"/>
      <c r="AE24" s="446"/>
      <c r="AF24" s="446"/>
      <c r="AG24" s="446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</row>
    <row r="25" spans="1:46" ht="45" customHeight="1">
      <c r="A25" s="655"/>
      <c r="B25" s="638"/>
      <c r="C25" s="642"/>
      <c r="D25" s="372">
        <f t="shared" si="0"/>
        <v>27</v>
      </c>
      <c r="E25" s="310">
        <f t="shared" si="1"/>
        <v>27</v>
      </c>
      <c r="F25" s="230"/>
      <c r="G25" s="486" t="s">
        <v>437</v>
      </c>
      <c r="H25" s="446"/>
      <c r="I25" s="446">
        <v>27</v>
      </c>
      <c r="J25" s="446"/>
      <c r="K25" s="446"/>
      <c r="L25" s="446"/>
      <c r="M25" s="446"/>
      <c r="N25" s="121"/>
      <c r="O25" s="121"/>
      <c r="P25" s="121"/>
      <c r="Q25" s="446"/>
      <c r="R25" s="446"/>
      <c r="S25" s="446"/>
      <c r="T25" s="446"/>
      <c r="U25" s="446"/>
      <c r="V25" s="446"/>
      <c r="W25" s="121"/>
      <c r="X25" s="121"/>
      <c r="Y25" s="121"/>
      <c r="Z25" s="446"/>
      <c r="AA25" s="446"/>
      <c r="AB25" s="446"/>
      <c r="AC25" s="446"/>
      <c r="AD25" s="446"/>
      <c r="AE25" s="446"/>
      <c r="AF25" s="446"/>
      <c r="AG25" s="446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</row>
    <row r="26" spans="1:46" ht="44.25" customHeight="1">
      <c r="A26" s="655"/>
      <c r="B26" s="638"/>
      <c r="C26" s="642"/>
      <c r="D26" s="372">
        <f t="shared" si="0"/>
        <v>21</v>
      </c>
      <c r="E26" s="310">
        <f t="shared" si="1"/>
        <v>21</v>
      </c>
      <c r="F26" s="230"/>
      <c r="G26" s="486" t="s">
        <v>443</v>
      </c>
      <c r="H26" s="446"/>
      <c r="I26" s="446"/>
      <c r="J26" s="446"/>
      <c r="K26" s="446"/>
      <c r="L26" s="446"/>
      <c r="M26" s="446"/>
      <c r="N26" s="121"/>
      <c r="O26" s="121"/>
      <c r="P26" s="121"/>
      <c r="Q26" s="446"/>
      <c r="R26" s="446"/>
      <c r="S26" s="446"/>
      <c r="T26" s="446"/>
      <c r="U26" s="446"/>
      <c r="V26" s="446"/>
      <c r="W26" s="121"/>
      <c r="X26" s="121"/>
      <c r="Y26" s="121"/>
      <c r="Z26" s="446"/>
      <c r="AA26" s="446">
        <v>5</v>
      </c>
      <c r="AB26" s="446"/>
      <c r="AC26" s="446"/>
      <c r="AD26" s="446">
        <v>16</v>
      </c>
      <c r="AE26" s="446"/>
      <c r="AF26" s="446"/>
      <c r="AG26" s="446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</row>
    <row r="27" spans="1:46" ht="48" customHeight="1">
      <c r="A27" s="450"/>
      <c r="B27" s="638"/>
      <c r="C27" s="642"/>
      <c r="D27" s="372">
        <f t="shared" si="0"/>
        <v>39</v>
      </c>
      <c r="E27" s="310">
        <f t="shared" si="1"/>
        <v>39</v>
      </c>
      <c r="F27" s="230"/>
      <c r="G27" s="487" t="s">
        <v>181</v>
      </c>
      <c r="H27" s="446"/>
      <c r="I27" s="446"/>
      <c r="J27" s="446"/>
      <c r="K27" s="446"/>
      <c r="L27" s="121"/>
      <c r="M27" s="121"/>
      <c r="N27" s="121"/>
      <c r="O27" s="121">
        <v>5</v>
      </c>
      <c r="P27" s="121">
        <v>30</v>
      </c>
      <c r="Q27" s="446"/>
      <c r="R27" s="446"/>
      <c r="S27" s="446"/>
      <c r="T27" s="446"/>
      <c r="U27" s="446">
        <v>4</v>
      </c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</row>
    <row r="28" spans="1:46" ht="47.25" customHeight="1">
      <c r="A28" s="450"/>
      <c r="B28" s="638"/>
      <c r="C28" s="642"/>
      <c r="D28" s="372">
        <f t="shared" si="0"/>
        <v>32</v>
      </c>
      <c r="E28" s="310">
        <f t="shared" si="1"/>
        <v>32</v>
      </c>
      <c r="F28" s="230"/>
      <c r="G28" s="486" t="s">
        <v>435</v>
      </c>
      <c r="H28" s="446"/>
      <c r="I28" s="446">
        <v>32</v>
      </c>
      <c r="J28" s="446"/>
      <c r="K28" s="446"/>
      <c r="L28" s="121"/>
      <c r="M28" s="121"/>
      <c r="N28" s="121"/>
      <c r="O28" s="121"/>
      <c r="P28" s="121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</row>
    <row r="29" spans="1:46" ht="42.75" customHeight="1">
      <c r="A29" s="450"/>
      <c r="B29" s="638"/>
      <c r="C29" s="642"/>
      <c r="D29" s="372">
        <f t="shared" si="0"/>
        <v>52</v>
      </c>
      <c r="E29" s="310">
        <f t="shared" si="1"/>
        <v>52</v>
      </c>
      <c r="F29" s="230"/>
      <c r="G29" s="486" t="s">
        <v>442</v>
      </c>
      <c r="H29" s="446">
        <v>20</v>
      </c>
      <c r="I29" s="446">
        <v>32</v>
      </c>
      <c r="J29" s="446"/>
      <c r="K29" s="446"/>
      <c r="L29" s="446"/>
      <c r="M29" s="446"/>
      <c r="N29" s="121"/>
      <c r="O29" s="121"/>
      <c r="P29" s="121"/>
      <c r="Q29" s="446"/>
      <c r="R29" s="446"/>
      <c r="S29" s="446"/>
      <c r="T29" s="446"/>
      <c r="U29" s="446"/>
      <c r="V29" s="446"/>
      <c r="W29" s="121"/>
      <c r="X29" s="121"/>
      <c r="Y29" s="121"/>
      <c r="Z29" s="446"/>
      <c r="AA29" s="446"/>
      <c r="AB29" s="446"/>
      <c r="AC29" s="446"/>
      <c r="AD29" s="446"/>
      <c r="AE29" s="446"/>
      <c r="AF29" s="446"/>
      <c r="AG29" s="446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</row>
    <row r="30" spans="1:46" ht="48" customHeight="1">
      <c r="A30" s="450"/>
      <c r="B30" s="638"/>
      <c r="C30" s="642"/>
      <c r="D30" s="372">
        <f>SUM(J30:AG30)</f>
        <v>25</v>
      </c>
      <c r="E30" s="310">
        <f t="shared" si="1"/>
        <v>25</v>
      </c>
      <c r="F30" s="230"/>
      <c r="G30" s="486" t="s">
        <v>441</v>
      </c>
      <c r="H30" s="446"/>
      <c r="I30" s="446"/>
      <c r="J30" s="446"/>
      <c r="K30" s="446"/>
      <c r="L30" s="446"/>
      <c r="M30" s="446"/>
      <c r="N30" s="121"/>
      <c r="O30" s="121"/>
      <c r="P30" s="121"/>
      <c r="Q30" s="446"/>
      <c r="R30" s="446"/>
      <c r="S30" s="446"/>
      <c r="T30" s="446"/>
      <c r="U30" s="446"/>
      <c r="V30" s="446"/>
      <c r="W30" s="121"/>
      <c r="X30" s="121"/>
      <c r="Y30" s="121"/>
      <c r="Z30" s="446">
        <v>25</v>
      </c>
      <c r="AA30" s="446"/>
      <c r="AB30" s="446"/>
      <c r="AC30" s="446"/>
      <c r="AD30" s="446"/>
      <c r="AE30" s="446"/>
      <c r="AF30" s="446"/>
      <c r="AG30" s="446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</row>
    <row r="31" spans="1:46" ht="45" customHeight="1">
      <c r="A31" s="450"/>
      <c r="B31" s="638"/>
      <c r="C31" s="642"/>
      <c r="D31" s="372">
        <f>SUM(H31:AG31)</f>
        <v>32</v>
      </c>
      <c r="E31" s="310">
        <f>D31</f>
        <v>32</v>
      </c>
      <c r="F31" s="230"/>
      <c r="G31" s="486" t="s">
        <v>362</v>
      </c>
      <c r="H31" s="446"/>
      <c r="I31" s="446">
        <v>32</v>
      </c>
      <c r="J31" s="446"/>
      <c r="K31" s="446"/>
      <c r="L31" s="446"/>
      <c r="M31" s="446"/>
      <c r="N31" s="121"/>
      <c r="O31" s="121"/>
      <c r="P31" s="121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</row>
    <row r="32" spans="1:46" ht="44.25" customHeight="1">
      <c r="A32" s="450"/>
      <c r="B32" s="638"/>
      <c r="C32" s="642"/>
      <c r="D32" s="372">
        <f aca="true" t="shared" si="2" ref="D32:D38">SUM(H32:AG32)</f>
        <v>25</v>
      </c>
      <c r="E32" s="310">
        <f t="shared" si="1"/>
        <v>25</v>
      </c>
      <c r="F32" s="230"/>
      <c r="G32" s="486" t="s">
        <v>363</v>
      </c>
      <c r="H32" s="446"/>
      <c r="I32" s="446"/>
      <c r="J32" s="446"/>
      <c r="K32" s="446"/>
      <c r="L32" s="446"/>
      <c r="M32" s="446"/>
      <c r="N32" s="121"/>
      <c r="O32" s="121"/>
      <c r="P32" s="121"/>
      <c r="Q32" s="446"/>
      <c r="R32" s="446"/>
      <c r="S32" s="446"/>
      <c r="T32" s="446"/>
      <c r="U32" s="446"/>
      <c r="V32" s="446"/>
      <c r="W32" s="121"/>
      <c r="X32" s="121"/>
      <c r="Y32" s="121"/>
      <c r="Z32" s="446">
        <v>25</v>
      </c>
      <c r="AA32" s="446"/>
      <c r="AB32" s="446"/>
      <c r="AC32" s="446"/>
      <c r="AD32" s="446"/>
      <c r="AE32" s="446"/>
      <c r="AF32" s="446"/>
      <c r="AG32" s="446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</row>
    <row r="33" spans="1:46" ht="44.25" customHeight="1">
      <c r="A33" s="450"/>
      <c r="B33" s="452"/>
      <c r="C33" s="642"/>
      <c r="D33" s="372">
        <f t="shared" si="2"/>
        <v>28</v>
      </c>
      <c r="E33" s="310">
        <f t="shared" si="1"/>
        <v>28</v>
      </c>
      <c r="F33" s="230"/>
      <c r="G33" s="486" t="s">
        <v>440</v>
      </c>
      <c r="H33" s="446"/>
      <c r="I33" s="446"/>
      <c r="J33" s="446"/>
      <c r="K33" s="446"/>
      <c r="L33" s="446"/>
      <c r="M33" s="446"/>
      <c r="N33" s="121">
        <v>28</v>
      </c>
      <c r="O33" s="121"/>
      <c r="P33" s="121"/>
      <c r="Q33" s="446"/>
      <c r="R33" s="446"/>
      <c r="S33" s="446"/>
      <c r="T33" s="446"/>
      <c r="U33" s="446"/>
      <c r="V33" s="446"/>
      <c r="W33" s="121"/>
      <c r="X33" s="121"/>
      <c r="Y33" s="121"/>
      <c r="Z33" s="446"/>
      <c r="AA33" s="446"/>
      <c r="AB33" s="446"/>
      <c r="AC33" s="446"/>
      <c r="AD33" s="446"/>
      <c r="AE33" s="446"/>
      <c r="AF33" s="446"/>
      <c r="AG33" s="446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</row>
    <row r="34" spans="1:46" ht="43.5" customHeight="1">
      <c r="A34" s="450"/>
      <c r="B34" s="452"/>
      <c r="C34" s="642"/>
      <c r="D34" s="372">
        <f t="shared" si="2"/>
        <v>34</v>
      </c>
      <c r="E34" s="310">
        <f t="shared" si="1"/>
        <v>34</v>
      </c>
      <c r="F34" s="230"/>
      <c r="G34" s="486" t="s">
        <v>364</v>
      </c>
      <c r="H34" s="446"/>
      <c r="I34" s="446"/>
      <c r="J34" s="446"/>
      <c r="K34" s="446"/>
      <c r="L34" s="446"/>
      <c r="M34" s="446"/>
      <c r="N34" s="121"/>
      <c r="O34" s="121"/>
      <c r="P34" s="121"/>
      <c r="Q34" s="446"/>
      <c r="R34" s="446"/>
      <c r="S34" s="446"/>
      <c r="T34" s="446"/>
      <c r="U34" s="446"/>
      <c r="V34" s="446"/>
      <c r="W34" s="121"/>
      <c r="X34" s="121">
        <v>34</v>
      </c>
      <c r="Y34" s="121"/>
      <c r="Z34" s="446"/>
      <c r="AA34" s="446"/>
      <c r="AB34" s="446"/>
      <c r="AC34" s="446"/>
      <c r="AD34" s="446"/>
      <c r="AE34" s="446"/>
      <c r="AF34" s="446"/>
      <c r="AG34" s="446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</row>
    <row r="35" spans="1:46" ht="42.75" customHeight="1">
      <c r="A35" s="450"/>
      <c r="B35" s="452"/>
      <c r="C35" s="642"/>
      <c r="D35" s="372">
        <f t="shared" si="2"/>
        <v>60</v>
      </c>
      <c r="E35" s="310">
        <f t="shared" si="1"/>
        <v>60</v>
      </c>
      <c r="F35" s="230"/>
      <c r="G35" s="486" t="s">
        <v>163</v>
      </c>
      <c r="H35" s="446"/>
      <c r="I35" s="446">
        <v>30</v>
      </c>
      <c r="J35" s="446"/>
      <c r="K35" s="446"/>
      <c r="L35" s="446"/>
      <c r="M35" s="446"/>
      <c r="N35" s="121"/>
      <c r="O35" s="121"/>
      <c r="P35" s="121"/>
      <c r="Q35" s="446"/>
      <c r="R35" s="446"/>
      <c r="S35" s="446"/>
      <c r="T35" s="446">
        <v>7</v>
      </c>
      <c r="U35" s="446"/>
      <c r="V35" s="446"/>
      <c r="W35" s="121"/>
      <c r="X35" s="121"/>
      <c r="Y35" s="121">
        <v>2</v>
      </c>
      <c r="Z35" s="446">
        <v>21</v>
      </c>
      <c r="AA35" s="446"/>
      <c r="AB35" s="446"/>
      <c r="AC35" s="446"/>
      <c r="AD35" s="446"/>
      <c r="AE35" s="446"/>
      <c r="AF35" s="446"/>
      <c r="AG35" s="446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</row>
    <row r="36" spans="1:46" ht="45" customHeight="1">
      <c r="A36" s="450"/>
      <c r="B36" s="452"/>
      <c r="C36" s="454"/>
      <c r="D36" s="372">
        <f t="shared" si="2"/>
        <v>50</v>
      </c>
      <c r="E36" s="310">
        <f t="shared" si="1"/>
        <v>50</v>
      </c>
      <c r="F36" s="230"/>
      <c r="G36" s="486" t="s">
        <v>439</v>
      </c>
      <c r="H36" s="446">
        <v>20</v>
      </c>
      <c r="I36" s="446">
        <v>30</v>
      </c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</row>
    <row r="37" spans="1:46" ht="59.25" customHeight="1">
      <c r="A37" s="450"/>
      <c r="B37" s="452"/>
      <c r="C37" s="454"/>
      <c r="D37" s="373">
        <f t="shared" si="2"/>
        <v>26</v>
      </c>
      <c r="E37" s="310">
        <f t="shared" si="1"/>
        <v>26</v>
      </c>
      <c r="F37" s="230"/>
      <c r="G37" s="486" t="s">
        <v>128</v>
      </c>
      <c r="H37" s="446"/>
      <c r="I37" s="446"/>
      <c r="J37" s="446"/>
      <c r="K37" s="446">
        <v>3</v>
      </c>
      <c r="L37" s="446"/>
      <c r="M37" s="446">
        <v>1</v>
      </c>
      <c r="N37" s="446"/>
      <c r="O37" s="446"/>
      <c r="P37" s="446"/>
      <c r="Q37" s="446">
        <v>20</v>
      </c>
      <c r="R37" s="446"/>
      <c r="S37" s="446">
        <v>2</v>
      </c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</row>
    <row r="38" spans="1:46" ht="54" customHeight="1">
      <c r="A38" s="451"/>
      <c r="B38" s="453"/>
      <c r="C38" s="455"/>
      <c r="D38" s="372">
        <f t="shared" si="2"/>
        <v>20</v>
      </c>
      <c r="E38" s="310">
        <f t="shared" si="1"/>
        <v>20</v>
      </c>
      <c r="F38" s="230"/>
      <c r="G38" s="486" t="s">
        <v>129</v>
      </c>
      <c r="H38" s="446"/>
      <c r="I38" s="446">
        <v>20</v>
      </c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</row>
    <row r="39" spans="1:46" ht="150" customHeight="1">
      <c r="A39" s="703" t="s">
        <v>38</v>
      </c>
      <c r="B39" s="343" t="s">
        <v>448</v>
      </c>
      <c r="C39" s="640">
        <v>27</v>
      </c>
      <c r="D39" s="372"/>
      <c r="E39" s="229"/>
      <c r="F39" s="230"/>
      <c r="G39" s="488"/>
      <c r="H39" s="217"/>
      <c r="I39" s="217"/>
      <c r="J39" s="217"/>
      <c r="K39" s="217"/>
      <c r="L39" s="121"/>
      <c r="M39" s="121"/>
      <c r="N39" s="121"/>
      <c r="O39" s="121"/>
      <c r="P39" s="121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</row>
    <row r="40" spans="1:46" ht="42" customHeight="1">
      <c r="A40" s="655"/>
      <c r="B40" s="375" t="s">
        <v>56</v>
      </c>
      <c r="C40" s="642"/>
      <c r="D40" s="372">
        <f aca="true" t="shared" si="3" ref="D40:D48">SUM(H40:AG40)</f>
        <v>37</v>
      </c>
      <c r="E40" s="310">
        <f>D40</f>
        <v>37</v>
      </c>
      <c r="F40" s="367"/>
      <c r="G40" s="486" t="s">
        <v>502</v>
      </c>
      <c r="H40" s="217"/>
      <c r="I40" s="217">
        <v>36</v>
      </c>
      <c r="J40" s="217"/>
      <c r="K40" s="217"/>
      <c r="L40" s="217"/>
      <c r="M40" s="217"/>
      <c r="N40" s="121"/>
      <c r="O40" s="121"/>
      <c r="P40" s="121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>
        <v>1</v>
      </c>
      <c r="AE40" s="217"/>
      <c r="AF40" s="217"/>
      <c r="AG40" s="21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</row>
    <row r="41" spans="1:46" ht="42" customHeight="1">
      <c r="A41" s="655"/>
      <c r="B41" s="709" t="s">
        <v>45</v>
      </c>
      <c r="C41" s="642"/>
      <c r="D41" s="372">
        <f t="shared" si="3"/>
        <v>22</v>
      </c>
      <c r="E41" s="52">
        <f aca="true" t="shared" si="4" ref="E41:E48">D41</f>
        <v>22</v>
      </c>
      <c r="F41" s="230"/>
      <c r="G41" s="486" t="s">
        <v>438</v>
      </c>
      <c r="H41" s="217"/>
      <c r="I41" s="217">
        <v>22</v>
      </c>
      <c r="J41" s="217"/>
      <c r="K41" s="217"/>
      <c r="L41" s="217"/>
      <c r="M41" s="217"/>
      <c r="N41" s="121"/>
      <c r="O41" s="121"/>
      <c r="P41" s="121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</row>
    <row r="42" spans="1:46" ht="42" customHeight="1">
      <c r="A42" s="655"/>
      <c r="B42" s="710"/>
      <c r="C42" s="642"/>
      <c r="D42" s="372">
        <f t="shared" si="3"/>
        <v>22</v>
      </c>
      <c r="E42" s="52">
        <f t="shared" si="4"/>
        <v>22</v>
      </c>
      <c r="F42" s="230"/>
      <c r="G42" s="486" t="s">
        <v>363</v>
      </c>
      <c r="H42" s="217"/>
      <c r="I42" s="217">
        <v>22</v>
      </c>
      <c r="J42" s="217"/>
      <c r="K42" s="217"/>
      <c r="L42" s="217"/>
      <c r="M42" s="217"/>
      <c r="N42" s="121"/>
      <c r="O42" s="121"/>
      <c r="P42" s="121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</row>
    <row r="43" spans="1:46" ht="48" customHeight="1">
      <c r="A43" s="655"/>
      <c r="B43" s="711"/>
      <c r="C43" s="642"/>
      <c r="D43" s="372">
        <f>SUM(H43:AG43)</f>
        <v>35</v>
      </c>
      <c r="E43" s="52">
        <f t="shared" si="4"/>
        <v>35</v>
      </c>
      <c r="F43" s="230"/>
      <c r="G43" s="486" t="s">
        <v>436</v>
      </c>
      <c r="H43" s="217"/>
      <c r="I43" s="217">
        <v>22</v>
      </c>
      <c r="J43" s="217"/>
      <c r="K43" s="217"/>
      <c r="L43" s="217"/>
      <c r="M43" s="217"/>
      <c r="N43" s="121"/>
      <c r="O43" s="121"/>
      <c r="P43" s="121"/>
      <c r="Q43" s="217">
        <v>12</v>
      </c>
      <c r="R43" s="217"/>
      <c r="S43" s="217"/>
      <c r="T43" s="217"/>
      <c r="U43" s="217"/>
      <c r="V43" s="217"/>
      <c r="W43" s="217"/>
      <c r="X43" s="217"/>
      <c r="Y43" s="217"/>
      <c r="Z43" s="217">
        <v>1</v>
      </c>
      <c r="AA43" s="217"/>
      <c r="AB43" s="217"/>
      <c r="AC43" s="217"/>
      <c r="AD43" s="217"/>
      <c r="AE43" s="217"/>
      <c r="AF43" s="217"/>
      <c r="AG43" s="21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</row>
    <row r="44" spans="1:46" ht="48" customHeight="1">
      <c r="A44" s="655"/>
      <c r="B44" s="376" t="s">
        <v>57</v>
      </c>
      <c r="C44" s="642"/>
      <c r="D44" s="372">
        <f t="shared" si="3"/>
        <v>20</v>
      </c>
      <c r="E44" s="310">
        <f t="shared" si="4"/>
        <v>20</v>
      </c>
      <c r="F44" s="374"/>
      <c r="G44" s="486" t="s">
        <v>435</v>
      </c>
      <c r="H44" s="217"/>
      <c r="I44" s="217">
        <v>20</v>
      </c>
      <c r="J44" s="217"/>
      <c r="K44" s="217"/>
      <c r="L44" s="217"/>
      <c r="M44" s="217"/>
      <c r="N44" s="121"/>
      <c r="O44" s="121"/>
      <c r="P44" s="121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</row>
    <row r="45" spans="1:46" ht="48" customHeight="1">
      <c r="A45" s="655"/>
      <c r="B45" s="343" t="s">
        <v>58</v>
      </c>
      <c r="C45" s="642"/>
      <c r="D45" s="372">
        <f>SUM(H45:AG45)</f>
        <v>11</v>
      </c>
      <c r="E45" s="310">
        <f t="shared" si="4"/>
        <v>11</v>
      </c>
      <c r="F45" s="230"/>
      <c r="G45" s="486" t="s">
        <v>156</v>
      </c>
      <c r="H45" s="217"/>
      <c r="I45" s="217">
        <v>4</v>
      </c>
      <c r="J45" s="217"/>
      <c r="K45" s="217">
        <v>1</v>
      </c>
      <c r="L45" s="217"/>
      <c r="M45" s="217"/>
      <c r="N45" s="121"/>
      <c r="O45" s="121"/>
      <c r="P45" s="121"/>
      <c r="Q45" s="217"/>
      <c r="R45" s="217"/>
      <c r="S45" s="217"/>
      <c r="T45" s="217"/>
      <c r="U45" s="217"/>
      <c r="V45" s="217"/>
      <c r="W45" s="121"/>
      <c r="X45" s="121"/>
      <c r="Y45" s="121"/>
      <c r="Z45" s="217">
        <v>5</v>
      </c>
      <c r="AA45" s="217"/>
      <c r="AB45" s="217"/>
      <c r="AC45" s="217"/>
      <c r="AD45" s="217">
        <v>1</v>
      </c>
      <c r="AE45" s="217"/>
      <c r="AF45" s="217"/>
      <c r="AG45" s="21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</row>
    <row r="46" spans="1:46" ht="48" customHeight="1">
      <c r="A46" s="655"/>
      <c r="B46" s="343" t="s">
        <v>176</v>
      </c>
      <c r="C46" s="642"/>
      <c r="D46" s="372">
        <f>SUM(H46:AG46)</f>
        <v>8</v>
      </c>
      <c r="E46" s="310">
        <f t="shared" si="4"/>
        <v>8</v>
      </c>
      <c r="F46" s="230"/>
      <c r="G46" s="486" t="s">
        <v>130</v>
      </c>
      <c r="H46" s="217"/>
      <c r="I46" s="217"/>
      <c r="J46" s="217"/>
      <c r="K46" s="217"/>
      <c r="L46" s="217"/>
      <c r="M46" s="217"/>
      <c r="N46" s="121"/>
      <c r="O46" s="121"/>
      <c r="P46" s="121"/>
      <c r="Q46" s="217"/>
      <c r="R46" s="217"/>
      <c r="S46" s="217"/>
      <c r="T46" s="217"/>
      <c r="U46" s="217"/>
      <c r="V46" s="217"/>
      <c r="W46" s="121"/>
      <c r="X46" s="121">
        <v>1</v>
      </c>
      <c r="Y46" s="121"/>
      <c r="Z46" s="121">
        <v>6</v>
      </c>
      <c r="AA46" s="217"/>
      <c r="AB46" s="217"/>
      <c r="AC46" s="217"/>
      <c r="AD46" s="121">
        <v>1</v>
      </c>
      <c r="AE46" s="217"/>
      <c r="AF46" s="217"/>
      <c r="AG46" s="21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</row>
    <row r="47" spans="1:46" ht="48" customHeight="1">
      <c r="A47" s="655"/>
      <c r="B47" s="343" t="s">
        <v>177</v>
      </c>
      <c r="C47" s="642"/>
      <c r="D47" s="372">
        <f>SUM(H47:AG47)</f>
        <v>8</v>
      </c>
      <c r="E47" s="310">
        <f t="shared" si="4"/>
        <v>8</v>
      </c>
      <c r="F47" s="230"/>
      <c r="G47" s="486" t="s">
        <v>130</v>
      </c>
      <c r="H47" s="217"/>
      <c r="I47" s="217"/>
      <c r="J47" s="217"/>
      <c r="K47" s="217"/>
      <c r="L47" s="217"/>
      <c r="M47" s="217"/>
      <c r="N47" s="121"/>
      <c r="O47" s="121"/>
      <c r="P47" s="121"/>
      <c r="Q47" s="217"/>
      <c r="R47" s="217"/>
      <c r="S47" s="217"/>
      <c r="T47" s="217"/>
      <c r="U47" s="217"/>
      <c r="V47" s="217"/>
      <c r="W47" s="121"/>
      <c r="X47" s="121">
        <v>1</v>
      </c>
      <c r="Y47" s="121"/>
      <c r="Z47" s="121">
        <v>5</v>
      </c>
      <c r="AA47" s="217"/>
      <c r="AB47" s="217"/>
      <c r="AC47" s="217"/>
      <c r="AD47" s="121">
        <v>2</v>
      </c>
      <c r="AE47" s="217"/>
      <c r="AF47" s="217"/>
      <c r="AG47" s="21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</row>
    <row r="48" spans="1:46" ht="48" customHeight="1">
      <c r="A48" s="704"/>
      <c r="B48" s="343" t="s">
        <v>180</v>
      </c>
      <c r="C48" s="708"/>
      <c r="D48" s="372">
        <f t="shared" si="3"/>
        <v>40</v>
      </c>
      <c r="E48" s="310">
        <f t="shared" si="4"/>
        <v>40</v>
      </c>
      <c r="F48" s="230"/>
      <c r="G48" s="486" t="s">
        <v>365</v>
      </c>
      <c r="H48" s="217"/>
      <c r="I48" s="217">
        <v>40</v>
      </c>
      <c r="J48" s="217"/>
      <c r="K48" s="217"/>
      <c r="L48" s="217"/>
      <c r="M48" s="217"/>
      <c r="N48" s="121"/>
      <c r="O48" s="121"/>
      <c r="P48" s="121"/>
      <c r="Q48" s="217"/>
      <c r="R48" s="217"/>
      <c r="S48" s="217"/>
      <c r="T48" s="217"/>
      <c r="U48" s="217"/>
      <c r="V48" s="217"/>
      <c r="W48" s="121"/>
      <c r="X48" s="121"/>
      <c r="Y48" s="121"/>
      <c r="Z48" s="121"/>
      <c r="AA48" s="217"/>
      <c r="AB48" s="217"/>
      <c r="AC48" s="217"/>
      <c r="AD48" s="121"/>
      <c r="AE48" s="217"/>
      <c r="AF48" s="217"/>
      <c r="AG48" s="21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</row>
    <row r="49" spans="1:46" ht="44.25" customHeight="1">
      <c r="A49" s="718" t="s">
        <v>40</v>
      </c>
      <c r="B49" s="719"/>
      <c r="C49" s="428">
        <f>SUM(H49:AG49)</f>
        <v>931</v>
      </c>
      <c r="D49" s="429">
        <f>SUM(D15:D48)</f>
        <v>931</v>
      </c>
      <c r="E49" s="429">
        <f>SUM(E15:E48)</f>
        <v>931</v>
      </c>
      <c r="F49" s="429"/>
      <c r="G49" s="489"/>
      <c r="H49" s="429">
        <f aca="true" t="shared" si="5" ref="H49:AT49">SUM(H15:H48)</f>
        <v>57</v>
      </c>
      <c r="I49" s="429">
        <f t="shared" si="5"/>
        <v>379</v>
      </c>
      <c r="J49" s="429">
        <f t="shared" si="5"/>
        <v>2</v>
      </c>
      <c r="K49" s="429">
        <f t="shared" si="5"/>
        <v>8</v>
      </c>
      <c r="L49" s="429">
        <f t="shared" si="5"/>
        <v>0</v>
      </c>
      <c r="M49" s="429">
        <f t="shared" si="5"/>
        <v>1</v>
      </c>
      <c r="N49" s="429">
        <f t="shared" si="5"/>
        <v>30</v>
      </c>
      <c r="O49" s="429">
        <f t="shared" si="5"/>
        <v>8</v>
      </c>
      <c r="P49" s="429">
        <f t="shared" si="5"/>
        <v>40</v>
      </c>
      <c r="Q49" s="429">
        <f t="shared" si="5"/>
        <v>119</v>
      </c>
      <c r="R49" s="429">
        <f t="shared" si="5"/>
        <v>0</v>
      </c>
      <c r="S49" s="429">
        <f t="shared" si="5"/>
        <v>5</v>
      </c>
      <c r="T49" s="429">
        <f t="shared" si="5"/>
        <v>8</v>
      </c>
      <c r="U49" s="429">
        <f t="shared" si="5"/>
        <v>25</v>
      </c>
      <c r="V49" s="429">
        <f t="shared" si="5"/>
        <v>0</v>
      </c>
      <c r="W49" s="429">
        <f t="shared" si="5"/>
        <v>16</v>
      </c>
      <c r="X49" s="429">
        <f t="shared" si="5"/>
        <v>53</v>
      </c>
      <c r="Y49" s="429">
        <f t="shared" si="5"/>
        <v>3</v>
      </c>
      <c r="Z49" s="429">
        <f t="shared" si="5"/>
        <v>130</v>
      </c>
      <c r="AA49" s="429">
        <f t="shared" si="5"/>
        <v>5</v>
      </c>
      <c r="AB49" s="429">
        <f t="shared" si="5"/>
        <v>0</v>
      </c>
      <c r="AC49" s="429">
        <f t="shared" si="5"/>
        <v>0</v>
      </c>
      <c r="AD49" s="429">
        <f t="shared" si="5"/>
        <v>41</v>
      </c>
      <c r="AE49" s="429">
        <f t="shared" si="5"/>
        <v>1</v>
      </c>
      <c r="AF49" s="429">
        <f t="shared" si="5"/>
        <v>0</v>
      </c>
      <c r="AG49" s="429">
        <f t="shared" si="5"/>
        <v>0</v>
      </c>
      <c r="AH49" s="429">
        <f t="shared" si="5"/>
        <v>0</v>
      </c>
      <c r="AI49" s="429">
        <f t="shared" si="5"/>
        <v>0</v>
      </c>
      <c r="AJ49" s="429">
        <f t="shared" si="5"/>
        <v>0</v>
      </c>
      <c r="AK49" s="429">
        <f t="shared" si="5"/>
        <v>0</v>
      </c>
      <c r="AL49" s="429">
        <f t="shared" si="5"/>
        <v>0</v>
      </c>
      <c r="AM49" s="429">
        <f t="shared" si="5"/>
        <v>0</v>
      </c>
      <c r="AN49" s="429">
        <f t="shared" si="5"/>
        <v>0</v>
      </c>
      <c r="AO49" s="429">
        <f t="shared" si="5"/>
        <v>0</v>
      </c>
      <c r="AP49" s="429">
        <f t="shared" si="5"/>
        <v>0</v>
      </c>
      <c r="AQ49" s="429">
        <f t="shared" si="5"/>
        <v>0</v>
      </c>
      <c r="AR49" s="429">
        <f t="shared" si="5"/>
        <v>0</v>
      </c>
      <c r="AS49" s="429">
        <f t="shared" si="5"/>
        <v>0</v>
      </c>
      <c r="AT49" s="429">
        <f t="shared" si="5"/>
        <v>0</v>
      </c>
    </row>
    <row r="50" spans="1:46" s="402" customFormat="1" ht="27" customHeight="1">
      <c r="A50" s="720" t="s">
        <v>318</v>
      </c>
      <c r="B50" s="721"/>
      <c r="C50" s="722"/>
      <c r="D50" s="722"/>
      <c r="E50" s="721"/>
      <c r="F50" s="721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722"/>
      <c r="U50" s="722"/>
      <c r="V50" s="722"/>
      <c r="W50" s="722"/>
      <c r="X50" s="722"/>
      <c r="Y50" s="722"/>
      <c r="Z50" s="722"/>
      <c r="AA50" s="722"/>
      <c r="AB50" s="722"/>
      <c r="AC50" s="722"/>
      <c r="AD50" s="722"/>
      <c r="AE50" s="722"/>
      <c r="AF50" s="722"/>
      <c r="AG50" s="723"/>
      <c r="AH50" s="15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</row>
    <row r="51" spans="1:46" s="31" customFormat="1" ht="64.5" customHeight="1">
      <c r="A51" s="403" t="s">
        <v>33</v>
      </c>
      <c r="B51" s="404" t="s">
        <v>510</v>
      </c>
      <c r="C51" s="405"/>
      <c r="D51" s="406"/>
      <c r="E51" s="405"/>
      <c r="F51" s="407"/>
      <c r="G51" s="490"/>
      <c r="H51" s="408"/>
      <c r="I51" s="408"/>
      <c r="J51" s="408"/>
      <c r="K51" s="408"/>
      <c r="L51" s="409"/>
      <c r="M51" s="409"/>
      <c r="N51" s="409"/>
      <c r="O51" s="409"/>
      <c r="P51" s="409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31" customFormat="1" ht="58.5" customHeight="1">
      <c r="A52" s="457"/>
      <c r="B52" s="462" t="s">
        <v>303</v>
      </c>
      <c r="C52" s="411">
        <v>18</v>
      </c>
      <c r="D52" s="411">
        <f aca="true" t="shared" si="6" ref="D52:D72">SUM(H52:AG52)</f>
        <v>23</v>
      </c>
      <c r="E52" s="412">
        <f>D52</f>
        <v>23</v>
      </c>
      <c r="F52" s="417"/>
      <c r="G52" s="486" t="s">
        <v>458</v>
      </c>
      <c r="H52" s="408">
        <v>9</v>
      </c>
      <c r="I52" s="409"/>
      <c r="J52" s="408"/>
      <c r="K52" s="408"/>
      <c r="L52" s="409"/>
      <c r="M52" s="408"/>
      <c r="N52" s="408"/>
      <c r="O52" s="409"/>
      <c r="P52" s="408"/>
      <c r="Q52" s="408"/>
      <c r="R52" s="409"/>
      <c r="S52" s="408"/>
      <c r="T52" s="409"/>
      <c r="U52" s="408"/>
      <c r="V52" s="408"/>
      <c r="W52" s="409"/>
      <c r="X52" s="408"/>
      <c r="Y52" s="408"/>
      <c r="Z52" s="409">
        <v>14</v>
      </c>
      <c r="AA52" s="408"/>
      <c r="AB52" s="408"/>
      <c r="AC52" s="408"/>
      <c r="AD52" s="409"/>
      <c r="AE52" s="408"/>
      <c r="AF52" s="409"/>
      <c r="AG52" s="408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31" customFormat="1" ht="45" customHeight="1">
      <c r="A53" s="688"/>
      <c r="B53" s="458"/>
      <c r="C53" s="434"/>
      <c r="D53" s="411">
        <f t="shared" si="6"/>
        <v>20</v>
      </c>
      <c r="E53" s="412">
        <f aca="true" t="shared" si="7" ref="E53:E71">D53</f>
        <v>20</v>
      </c>
      <c r="F53" s="413"/>
      <c r="G53" s="486" t="s">
        <v>366</v>
      </c>
      <c r="H53" s="408"/>
      <c r="I53" s="409"/>
      <c r="J53" s="408"/>
      <c r="K53" s="408"/>
      <c r="L53" s="409"/>
      <c r="M53" s="408"/>
      <c r="N53" s="408"/>
      <c r="O53" s="409"/>
      <c r="P53" s="408"/>
      <c r="Q53" s="408"/>
      <c r="R53" s="409"/>
      <c r="S53" s="408"/>
      <c r="T53" s="409"/>
      <c r="U53" s="408"/>
      <c r="V53" s="408"/>
      <c r="W53" s="409"/>
      <c r="X53" s="408"/>
      <c r="Y53" s="408"/>
      <c r="Z53" s="409">
        <v>20</v>
      </c>
      <c r="AA53" s="408"/>
      <c r="AB53" s="408"/>
      <c r="AC53" s="408"/>
      <c r="AD53" s="409"/>
      <c r="AE53" s="408"/>
      <c r="AF53" s="409"/>
      <c r="AG53" s="408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31" customFormat="1" ht="48" customHeight="1">
      <c r="A54" s="652"/>
      <c r="B54" s="410" t="s">
        <v>305</v>
      </c>
      <c r="C54" s="32">
        <v>18</v>
      </c>
      <c r="D54" s="411">
        <f t="shared" si="6"/>
        <v>36</v>
      </c>
      <c r="E54" s="411">
        <f t="shared" si="7"/>
        <v>36</v>
      </c>
      <c r="F54" s="407"/>
      <c r="G54" s="490" t="s">
        <v>367</v>
      </c>
      <c r="H54" s="408">
        <v>2</v>
      </c>
      <c r="I54" s="408"/>
      <c r="J54" s="408"/>
      <c r="K54" s="408"/>
      <c r="L54" s="408"/>
      <c r="M54" s="408"/>
      <c r="N54" s="409"/>
      <c r="O54" s="409"/>
      <c r="P54" s="409"/>
      <c r="Q54" s="408"/>
      <c r="R54" s="408"/>
      <c r="S54" s="408"/>
      <c r="T54" s="408">
        <v>10</v>
      </c>
      <c r="U54" s="408"/>
      <c r="V54" s="408"/>
      <c r="W54" s="408"/>
      <c r="X54" s="408"/>
      <c r="Y54" s="408">
        <v>4</v>
      </c>
      <c r="Z54" s="408">
        <v>20</v>
      </c>
      <c r="AA54" s="408"/>
      <c r="AB54" s="408"/>
      <c r="AC54" s="408"/>
      <c r="AD54" s="408"/>
      <c r="AE54" s="408"/>
      <c r="AF54" s="408"/>
      <c r="AG54" s="408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31" customFormat="1" ht="48" customHeight="1">
      <c r="A55" s="456"/>
      <c r="B55" s="410" t="s">
        <v>306</v>
      </c>
      <c r="C55" s="32">
        <v>18</v>
      </c>
      <c r="D55" s="411">
        <f t="shared" si="6"/>
        <v>24</v>
      </c>
      <c r="E55" s="411">
        <f t="shared" si="7"/>
        <v>24</v>
      </c>
      <c r="F55" s="407"/>
      <c r="G55" s="490" t="s">
        <v>367</v>
      </c>
      <c r="H55" s="408">
        <v>8</v>
      </c>
      <c r="I55" s="408"/>
      <c r="J55" s="408"/>
      <c r="K55" s="408"/>
      <c r="L55" s="408"/>
      <c r="M55" s="408"/>
      <c r="N55" s="409"/>
      <c r="O55" s="409"/>
      <c r="P55" s="409"/>
      <c r="Q55" s="408"/>
      <c r="R55" s="408"/>
      <c r="S55" s="408"/>
      <c r="T55" s="408"/>
      <c r="U55" s="408"/>
      <c r="V55" s="408"/>
      <c r="W55" s="408"/>
      <c r="X55" s="408"/>
      <c r="Y55" s="408"/>
      <c r="Z55" s="408">
        <v>16</v>
      </c>
      <c r="AA55" s="408"/>
      <c r="AB55" s="408"/>
      <c r="AC55" s="408"/>
      <c r="AD55" s="408"/>
      <c r="AE55" s="408"/>
      <c r="AF55" s="408"/>
      <c r="AG55" s="408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s="31" customFormat="1" ht="60" customHeight="1">
      <c r="A56" s="456"/>
      <c r="B56" s="410" t="s">
        <v>307</v>
      </c>
      <c r="C56" s="32">
        <v>18</v>
      </c>
      <c r="D56" s="411">
        <f t="shared" si="6"/>
        <v>27</v>
      </c>
      <c r="E56" s="411">
        <f t="shared" si="7"/>
        <v>27</v>
      </c>
      <c r="F56" s="407"/>
      <c r="G56" s="490" t="s">
        <v>308</v>
      </c>
      <c r="H56" s="408">
        <v>6</v>
      </c>
      <c r="I56" s="408"/>
      <c r="J56" s="408"/>
      <c r="K56" s="408"/>
      <c r="L56" s="408"/>
      <c r="M56" s="408"/>
      <c r="N56" s="409"/>
      <c r="O56" s="409"/>
      <c r="P56" s="409"/>
      <c r="Q56" s="408"/>
      <c r="R56" s="408">
        <v>5</v>
      </c>
      <c r="S56" s="408"/>
      <c r="T56" s="408">
        <v>6</v>
      </c>
      <c r="U56" s="408"/>
      <c r="V56" s="408"/>
      <c r="W56" s="408"/>
      <c r="X56" s="408"/>
      <c r="Y56" s="409">
        <v>10</v>
      </c>
      <c r="Z56" s="409"/>
      <c r="AA56" s="409"/>
      <c r="AB56" s="408"/>
      <c r="AC56" s="408"/>
      <c r="AD56" s="408"/>
      <c r="AE56" s="408"/>
      <c r="AF56" s="408"/>
      <c r="AG56" s="408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31" customFormat="1" ht="48" customHeight="1">
      <c r="A57" s="456"/>
      <c r="B57" s="410" t="s">
        <v>309</v>
      </c>
      <c r="C57" s="32">
        <v>18</v>
      </c>
      <c r="D57" s="411">
        <f t="shared" si="6"/>
        <v>25</v>
      </c>
      <c r="E57" s="411">
        <f t="shared" si="7"/>
        <v>25</v>
      </c>
      <c r="F57" s="407"/>
      <c r="G57" s="490" t="s">
        <v>368</v>
      </c>
      <c r="H57" s="408">
        <v>5</v>
      </c>
      <c r="I57" s="408"/>
      <c r="J57" s="408"/>
      <c r="K57" s="408"/>
      <c r="L57" s="408"/>
      <c r="M57" s="408"/>
      <c r="N57" s="409"/>
      <c r="O57" s="409"/>
      <c r="P57" s="409"/>
      <c r="Q57" s="408"/>
      <c r="R57" s="408">
        <v>5</v>
      </c>
      <c r="S57" s="408"/>
      <c r="T57" s="408">
        <v>7</v>
      </c>
      <c r="U57" s="408"/>
      <c r="V57" s="408"/>
      <c r="W57" s="408"/>
      <c r="X57" s="408"/>
      <c r="Y57" s="408">
        <v>8</v>
      </c>
      <c r="Z57" s="408"/>
      <c r="AA57" s="409"/>
      <c r="AB57" s="409"/>
      <c r="AC57" s="409"/>
      <c r="AD57" s="408"/>
      <c r="AE57" s="408"/>
      <c r="AF57" s="408"/>
      <c r="AG57" s="408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31" customFormat="1" ht="48" customHeight="1">
      <c r="A58" s="456"/>
      <c r="B58" s="410" t="s">
        <v>310</v>
      </c>
      <c r="C58" s="32">
        <v>18</v>
      </c>
      <c r="D58" s="411">
        <f t="shared" si="6"/>
        <v>27</v>
      </c>
      <c r="E58" s="411">
        <f t="shared" si="7"/>
        <v>27</v>
      </c>
      <c r="F58" s="407"/>
      <c r="G58" s="486" t="s">
        <v>311</v>
      </c>
      <c r="H58" s="408">
        <v>5</v>
      </c>
      <c r="I58" s="408"/>
      <c r="J58" s="408"/>
      <c r="K58" s="408"/>
      <c r="L58" s="408"/>
      <c r="M58" s="408"/>
      <c r="N58" s="409"/>
      <c r="O58" s="409"/>
      <c r="P58" s="409"/>
      <c r="Q58" s="408"/>
      <c r="R58" s="408"/>
      <c r="S58" s="408"/>
      <c r="T58" s="408">
        <v>10</v>
      </c>
      <c r="U58" s="408"/>
      <c r="V58" s="408"/>
      <c r="W58" s="408"/>
      <c r="X58" s="408"/>
      <c r="Y58" s="408">
        <v>12</v>
      </c>
      <c r="Z58" s="408"/>
      <c r="AA58" s="409"/>
      <c r="AB58" s="409"/>
      <c r="AC58" s="409"/>
      <c r="AD58" s="408"/>
      <c r="AE58" s="408"/>
      <c r="AF58" s="408"/>
      <c r="AG58" s="408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s="31" customFormat="1" ht="41.25" customHeight="1">
      <c r="A59" s="456"/>
      <c r="B59" s="666" t="s">
        <v>312</v>
      </c>
      <c r="C59" s="634">
        <v>18</v>
      </c>
      <c r="D59" s="411">
        <f t="shared" si="6"/>
        <v>26</v>
      </c>
      <c r="E59" s="411">
        <f t="shared" si="7"/>
        <v>26</v>
      </c>
      <c r="F59" s="417"/>
      <c r="G59" s="490" t="s">
        <v>434</v>
      </c>
      <c r="H59" s="408">
        <v>4</v>
      </c>
      <c r="I59" s="408"/>
      <c r="J59" s="408"/>
      <c r="K59" s="408"/>
      <c r="L59" s="408"/>
      <c r="M59" s="408"/>
      <c r="N59" s="409"/>
      <c r="O59" s="409"/>
      <c r="P59" s="409"/>
      <c r="Q59" s="408"/>
      <c r="R59" s="408"/>
      <c r="S59" s="408"/>
      <c r="T59" s="408">
        <v>12</v>
      </c>
      <c r="U59" s="408"/>
      <c r="V59" s="408"/>
      <c r="W59" s="408"/>
      <c r="X59" s="408"/>
      <c r="Y59" s="408">
        <v>10</v>
      </c>
      <c r="Z59" s="408"/>
      <c r="AA59" s="409"/>
      <c r="AB59" s="409"/>
      <c r="AC59" s="409"/>
      <c r="AD59" s="408"/>
      <c r="AE59" s="408"/>
      <c r="AF59" s="408"/>
      <c r="AG59" s="408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s="31" customFormat="1" ht="39" customHeight="1">
      <c r="A60" s="456"/>
      <c r="B60" s="667"/>
      <c r="C60" s="674"/>
      <c r="D60" s="411">
        <f t="shared" si="6"/>
        <v>21</v>
      </c>
      <c r="E60" s="411">
        <f t="shared" si="7"/>
        <v>21</v>
      </c>
      <c r="F60" s="417"/>
      <c r="G60" s="490" t="s">
        <v>434</v>
      </c>
      <c r="H60" s="408"/>
      <c r="I60" s="408"/>
      <c r="J60" s="408"/>
      <c r="K60" s="408"/>
      <c r="L60" s="408"/>
      <c r="M60" s="408"/>
      <c r="N60" s="409"/>
      <c r="O60" s="409"/>
      <c r="P60" s="409"/>
      <c r="Q60" s="408"/>
      <c r="R60" s="408">
        <v>5</v>
      </c>
      <c r="S60" s="408"/>
      <c r="T60" s="408">
        <v>6</v>
      </c>
      <c r="U60" s="408"/>
      <c r="V60" s="408"/>
      <c r="W60" s="408"/>
      <c r="X60" s="408"/>
      <c r="Y60" s="408">
        <v>10</v>
      </c>
      <c r="Z60" s="408"/>
      <c r="AA60" s="408"/>
      <c r="AB60" s="408"/>
      <c r="AC60" s="408"/>
      <c r="AD60" s="408"/>
      <c r="AE60" s="408"/>
      <c r="AF60" s="408"/>
      <c r="AG60" s="408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s="31" customFormat="1" ht="49.5" customHeight="1">
      <c r="A61" s="456"/>
      <c r="B61" s="410" t="s">
        <v>313</v>
      </c>
      <c r="C61" s="32">
        <v>18</v>
      </c>
      <c r="D61" s="32">
        <f t="shared" si="6"/>
        <v>6</v>
      </c>
      <c r="E61" s="32">
        <f t="shared" si="7"/>
        <v>6</v>
      </c>
      <c r="F61" s="414"/>
      <c r="G61" s="491" t="s">
        <v>344</v>
      </c>
      <c r="H61" s="460">
        <v>6</v>
      </c>
      <c r="I61" s="460"/>
      <c r="J61" s="460"/>
      <c r="K61" s="460"/>
      <c r="L61" s="460"/>
      <c r="M61" s="460"/>
      <c r="N61" s="437"/>
      <c r="O61" s="437"/>
      <c r="P61" s="437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31" customFormat="1" ht="39" customHeight="1">
      <c r="A62" s="672" t="s">
        <v>34</v>
      </c>
      <c r="B62" s="712" t="s">
        <v>314</v>
      </c>
      <c r="C62" s="634">
        <v>18</v>
      </c>
      <c r="D62" s="411">
        <f t="shared" si="6"/>
        <v>10</v>
      </c>
      <c r="E62" s="411">
        <f t="shared" si="7"/>
        <v>10</v>
      </c>
      <c r="F62" s="417"/>
      <c r="G62" s="490" t="s">
        <v>459</v>
      </c>
      <c r="H62" s="408">
        <v>10</v>
      </c>
      <c r="I62" s="408"/>
      <c r="J62" s="408"/>
      <c r="K62" s="408"/>
      <c r="L62" s="409"/>
      <c r="M62" s="409"/>
      <c r="N62" s="409"/>
      <c r="O62" s="409"/>
      <c r="P62" s="409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s="31" customFormat="1" ht="39" customHeight="1">
      <c r="A63" s="673"/>
      <c r="B63" s="713"/>
      <c r="C63" s="654"/>
      <c r="D63" s="411">
        <f t="shared" si="6"/>
        <v>10</v>
      </c>
      <c r="E63" s="411">
        <f t="shared" si="7"/>
        <v>10</v>
      </c>
      <c r="F63" s="417"/>
      <c r="G63" s="490" t="s">
        <v>370</v>
      </c>
      <c r="H63" s="408">
        <v>10</v>
      </c>
      <c r="I63" s="408"/>
      <c r="J63" s="408"/>
      <c r="K63" s="408"/>
      <c r="L63" s="408"/>
      <c r="M63" s="408"/>
      <c r="N63" s="409"/>
      <c r="O63" s="409"/>
      <c r="P63" s="409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s="31" customFormat="1" ht="39" customHeight="1">
      <c r="A64" s="673"/>
      <c r="B64" s="713"/>
      <c r="C64" s="654"/>
      <c r="D64" s="411">
        <f t="shared" si="6"/>
        <v>10</v>
      </c>
      <c r="E64" s="411">
        <f t="shared" si="7"/>
        <v>10</v>
      </c>
      <c r="F64" s="417"/>
      <c r="G64" s="490" t="s">
        <v>350</v>
      </c>
      <c r="H64" s="408">
        <v>10</v>
      </c>
      <c r="I64" s="408"/>
      <c r="J64" s="408"/>
      <c r="K64" s="408"/>
      <c r="L64" s="408"/>
      <c r="M64" s="408"/>
      <c r="N64" s="409"/>
      <c r="O64" s="409"/>
      <c r="P64" s="409"/>
      <c r="Q64" s="408"/>
      <c r="R64" s="408"/>
      <c r="S64" s="408"/>
      <c r="T64" s="408"/>
      <c r="U64" s="408"/>
      <c r="V64" s="408"/>
      <c r="W64" s="409"/>
      <c r="X64" s="409"/>
      <c r="Y64" s="409"/>
      <c r="Z64" s="408"/>
      <c r="AA64" s="408"/>
      <c r="AB64" s="408"/>
      <c r="AC64" s="408"/>
      <c r="AD64" s="408"/>
      <c r="AE64" s="408"/>
      <c r="AF64" s="408"/>
      <c r="AG64" s="408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s="31" customFormat="1" ht="39" customHeight="1">
      <c r="A65" s="673"/>
      <c r="B65" s="713"/>
      <c r="C65" s="654"/>
      <c r="D65" s="411">
        <f t="shared" si="6"/>
        <v>10</v>
      </c>
      <c r="E65" s="411">
        <f t="shared" si="7"/>
        <v>10</v>
      </c>
      <c r="F65" s="417"/>
      <c r="G65" s="490" t="s">
        <v>433</v>
      </c>
      <c r="H65" s="408">
        <v>10</v>
      </c>
      <c r="I65" s="408"/>
      <c r="J65" s="408"/>
      <c r="K65" s="408"/>
      <c r="L65" s="408"/>
      <c r="M65" s="408"/>
      <c r="N65" s="409"/>
      <c r="O65" s="409"/>
      <c r="P65" s="409"/>
      <c r="Q65" s="408"/>
      <c r="R65" s="408"/>
      <c r="S65" s="408"/>
      <c r="T65" s="408"/>
      <c r="U65" s="408"/>
      <c r="V65" s="408"/>
      <c r="W65" s="409"/>
      <c r="X65" s="409"/>
      <c r="Y65" s="409"/>
      <c r="Z65" s="408"/>
      <c r="AA65" s="408"/>
      <c r="AB65" s="408"/>
      <c r="AC65" s="408"/>
      <c r="AD65" s="408"/>
      <c r="AE65" s="408"/>
      <c r="AF65" s="408"/>
      <c r="AG65" s="408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s="31" customFormat="1" ht="43.5" customHeight="1">
      <c r="A66" s="673"/>
      <c r="B66" s="713"/>
      <c r="C66" s="654"/>
      <c r="D66" s="411">
        <f t="shared" si="6"/>
        <v>10</v>
      </c>
      <c r="E66" s="411">
        <f t="shared" si="7"/>
        <v>10</v>
      </c>
      <c r="F66" s="417"/>
      <c r="G66" s="490" t="s">
        <v>371</v>
      </c>
      <c r="H66" s="408">
        <v>10</v>
      </c>
      <c r="I66" s="408"/>
      <c r="J66" s="408"/>
      <c r="K66" s="408"/>
      <c r="L66" s="408"/>
      <c r="M66" s="408"/>
      <c r="N66" s="409"/>
      <c r="O66" s="409"/>
      <c r="P66" s="409"/>
      <c r="Q66" s="408"/>
      <c r="R66" s="408"/>
      <c r="S66" s="408"/>
      <c r="T66" s="408"/>
      <c r="U66" s="408"/>
      <c r="V66" s="408"/>
      <c r="W66" s="409"/>
      <c r="X66" s="409"/>
      <c r="Y66" s="409"/>
      <c r="Z66" s="408"/>
      <c r="AA66" s="408"/>
      <c r="AB66" s="408"/>
      <c r="AC66" s="408"/>
      <c r="AD66" s="408"/>
      <c r="AE66" s="408"/>
      <c r="AF66" s="408"/>
      <c r="AG66" s="408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s="31" customFormat="1" ht="41.25" customHeight="1">
      <c r="A67" s="673"/>
      <c r="B67" s="713"/>
      <c r="C67" s="654"/>
      <c r="D67" s="411">
        <f t="shared" si="6"/>
        <v>10</v>
      </c>
      <c r="E67" s="411">
        <f t="shared" si="7"/>
        <v>10</v>
      </c>
      <c r="F67" s="417"/>
      <c r="G67" s="490" t="s">
        <v>371</v>
      </c>
      <c r="H67" s="408">
        <v>10</v>
      </c>
      <c r="I67" s="408"/>
      <c r="J67" s="408"/>
      <c r="K67" s="408"/>
      <c r="L67" s="408"/>
      <c r="M67" s="408"/>
      <c r="N67" s="409"/>
      <c r="O67" s="409"/>
      <c r="P67" s="409"/>
      <c r="Q67" s="408"/>
      <c r="R67" s="408"/>
      <c r="S67" s="408"/>
      <c r="T67" s="408"/>
      <c r="U67" s="408"/>
      <c r="V67" s="408"/>
      <c r="W67" s="409"/>
      <c r="X67" s="409"/>
      <c r="Y67" s="409"/>
      <c r="Z67" s="408"/>
      <c r="AA67" s="408"/>
      <c r="AB67" s="408"/>
      <c r="AC67" s="408"/>
      <c r="AD67" s="408"/>
      <c r="AE67" s="408"/>
      <c r="AF67" s="408"/>
      <c r="AG67" s="408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s="31" customFormat="1" ht="42.75" customHeight="1">
      <c r="A68" s="673"/>
      <c r="B68" s="713"/>
      <c r="C68" s="654"/>
      <c r="D68" s="411">
        <f t="shared" si="6"/>
        <v>10</v>
      </c>
      <c r="E68" s="411">
        <f t="shared" si="7"/>
        <v>10</v>
      </c>
      <c r="F68" s="417"/>
      <c r="G68" s="490" t="s">
        <v>372</v>
      </c>
      <c r="H68" s="408">
        <v>10</v>
      </c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s="31" customFormat="1" ht="39" customHeight="1">
      <c r="A69" s="675"/>
      <c r="B69" s="714"/>
      <c r="C69" s="674"/>
      <c r="D69" s="411">
        <f t="shared" si="6"/>
        <v>5</v>
      </c>
      <c r="E69" s="411">
        <f t="shared" si="7"/>
        <v>5</v>
      </c>
      <c r="F69" s="417"/>
      <c r="G69" s="490" t="s">
        <v>355</v>
      </c>
      <c r="H69" s="408">
        <v>5</v>
      </c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s="31" customFormat="1" ht="118.5" customHeight="1">
      <c r="A70" s="403">
        <v>3</v>
      </c>
      <c r="B70" s="398" t="s">
        <v>315</v>
      </c>
      <c r="C70" s="32">
        <v>18</v>
      </c>
      <c r="D70" s="411">
        <f t="shared" si="6"/>
        <v>4</v>
      </c>
      <c r="E70" s="411">
        <f t="shared" si="7"/>
        <v>4</v>
      </c>
      <c r="F70" s="417"/>
      <c r="G70" s="490" t="s">
        <v>460</v>
      </c>
      <c r="H70" s="408">
        <v>4</v>
      </c>
      <c r="I70" s="408"/>
      <c r="J70" s="408"/>
      <c r="K70" s="408"/>
      <c r="L70" s="409"/>
      <c r="M70" s="409"/>
      <c r="N70" s="409"/>
      <c r="O70" s="409"/>
      <c r="P70" s="409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s="31" customFormat="1" ht="246.75" customHeight="1">
      <c r="A71" s="415">
        <v>4</v>
      </c>
      <c r="B71" s="416" t="s">
        <v>316</v>
      </c>
      <c r="C71" s="411">
        <v>18</v>
      </c>
      <c r="D71" s="411">
        <f t="shared" si="6"/>
        <v>22</v>
      </c>
      <c r="E71" s="411">
        <f t="shared" si="7"/>
        <v>22</v>
      </c>
      <c r="F71" s="417"/>
      <c r="G71" s="490" t="s">
        <v>461</v>
      </c>
      <c r="H71" s="408">
        <v>2</v>
      </c>
      <c r="I71" s="408"/>
      <c r="J71" s="408"/>
      <c r="K71" s="408"/>
      <c r="L71" s="409"/>
      <c r="M71" s="409"/>
      <c r="N71" s="409"/>
      <c r="O71" s="409"/>
      <c r="P71" s="409"/>
      <c r="Q71" s="408"/>
      <c r="R71" s="408">
        <v>5</v>
      </c>
      <c r="S71" s="408"/>
      <c r="T71" s="408">
        <v>6</v>
      </c>
      <c r="U71" s="409"/>
      <c r="V71" s="409"/>
      <c r="W71" s="409"/>
      <c r="X71" s="408"/>
      <c r="Y71" s="408">
        <v>6</v>
      </c>
      <c r="Z71" s="408">
        <v>3</v>
      </c>
      <c r="AA71" s="408"/>
      <c r="AB71" s="408"/>
      <c r="AC71" s="408"/>
      <c r="AD71" s="408"/>
      <c r="AE71" s="408"/>
      <c r="AF71" s="408"/>
      <c r="AG71" s="408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s="31" customFormat="1" ht="168" customHeight="1">
      <c r="A72" s="403">
        <v>5</v>
      </c>
      <c r="B72" s="398" t="s">
        <v>317</v>
      </c>
      <c r="C72" s="32">
        <v>18</v>
      </c>
      <c r="D72" s="412">
        <f t="shared" si="6"/>
        <v>2</v>
      </c>
      <c r="E72" s="35">
        <f>D72</f>
        <v>2</v>
      </c>
      <c r="F72" s="407"/>
      <c r="G72" s="486" t="s">
        <v>462</v>
      </c>
      <c r="H72" s="408">
        <v>2</v>
      </c>
      <c r="I72" s="408"/>
      <c r="J72" s="408"/>
      <c r="K72" s="408"/>
      <c r="L72" s="409"/>
      <c r="M72" s="409"/>
      <c r="N72" s="409"/>
      <c r="O72" s="409"/>
      <c r="P72" s="409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s="31" customFormat="1" ht="30.75" customHeight="1">
      <c r="A73" s="647" t="s">
        <v>40</v>
      </c>
      <c r="B73" s="648"/>
      <c r="C73" s="418"/>
      <c r="D73" s="419">
        <f>SUM(D52:D72)</f>
        <v>338</v>
      </c>
      <c r="E73" s="419">
        <f>SUM(E52:E72)</f>
        <v>338</v>
      </c>
      <c r="F73" s="419"/>
      <c r="G73" s="492"/>
      <c r="H73" s="427">
        <f>SUM(H52:H72)</f>
        <v>128</v>
      </c>
      <c r="I73" s="427">
        <f aca="true" t="shared" si="8" ref="I73:AG73">SUM(I52:I72)</f>
        <v>0</v>
      </c>
      <c r="J73" s="427">
        <f t="shared" si="8"/>
        <v>0</v>
      </c>
      <c r="K73" s="427">
        <f t="shared" si="8"/>
        <v>0</v>
      </c>
      <c r="L73" s="427">
        <f t="shared" si="8"/>
        <v>0</v>
      </c>
      <c r="M73" s="427">
        <f t="shared" si="8"/>
        <v>0</v>
      </c>
      <c r="N73" s="427">
        <f t="shared" si="8"/>
        <v>0</v>
      </c>
      <c r="O73" s="427">
        <f t="shared" si="8"/>
        <v>0</v>
      </c>
      <c r="P73" s="427">
        <f t="shared" si="8"/>
        <v>0</v>
      </c>
      <c r="Q73" s="427">
        <f t="shared" si="8"/>
        <v>0</v>
      </c>
      <c r="R73" s="427">
        <f t="shared" si="8"/>
        <v>20</v>
      </c>
      <c r="S73" s="427">
        <f t="shared" si="8"/>
        <v>0</v>
      </c>
      <c r="T73" s="427">
        <f t="shared" si="8"/>
        <v>57</v>
      </c>
      <c r="U73" s="427">
        <f t="shared" si="8"/>
        <v>0</v>
      </c>
      <c r="V73" s="427">
        <f t="shared" si="8"/>
        <v>0</v>
      </c>
      <c r="W73" s="427">
        <f t="shared" si="8"/>
        <v>0</v>
      </c>
      <c r="X73" s="427">
        <f t="shared" si="8"/>
        <v>0</v>
      </c>
      <c r="Y73" s="427">
        <f t="shared" si="8"/>
        <v>60</v>
      </c>
      <c r="Z73" s="427">
        <f t="shared" si="8"/>
        <v>73</v>
      </c>
      <c r="AA73" s="427">
        <f t="shared" si="8"/>
        <v>0</v>
      </c>
      <c r="AB73" s="427">
        <f t="shared" si="8"/>
        <v>0</v>
      </c>
      <c r="AC73" s="427">
        <f t="shared" si="8"/>
        <v>0</v>
      </c>
      <c r="AD73" s="427">
        <f t="shared" si="8"/>
        <v>0</v>
      </c>
      <c r="AE73" s="427">
        <f t="shared" si="8"/>
        <v>0</v>
      </c>
      <c r="AF73" s="427">
        <f t="shared" si="8"/>
        <v>0</v>
      </c>
      <c r="AG73" s="503">
        <f t="shared" si="8"/>
        <v>0</v>
      </c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s="402" customFormat="1" ht="17.25" customHeight="1">
      <c r="A74" s="649" t="s">
        <v>325</v>
      </c>
      <c r="B74" s="650"/>
      <c r="C74" s="650"/>
      <c r="D74" s="650"/>
      <c r="E74" s="650"/>
      <c r="F74" s="650"/>
      <c r="G74" s="650"/>
      <c r="H74" s="650"/>
      <c r="I74" s="650"/>
      <c r="J74" s="650"/>
      <c r="K74" s="650"/>
      <c r="L74" s="650"/>
      <c r="M74" s="650"/>
      <c r="N74" s="650"/>
      <c r="O74" s="650"/>
      <c r="P74" s="650"/>
      <c r="Q74" s="650"/>
      <c r="R74" s="650"/>
      <c r="S74" s="650"/>
      <c r="T74" s="650"/>
      <c r="U74" s="650"/>
      <c r="V74" s="650"/>
      <c r="W74" s="650"/>
      <c r="X74" s="650"/>
      <c r="Y74" s="650"/>
      <c r="Z74" s="650"/>
      <c r="AA74" s="650"/>
      <c r="AB74" s="650"/>
      <c r="AC74" s="650"/>
      <c r="AD74" s="650"/>
      <c r="AE74" s="650"/>
      <c r="AF74" s="650"/>
      <c r="AG74" s="651"/>
      <c r="AH74" s="15"/>
      <c r="AI74" s="401"/>
      <c r="AJ74" s="401"/>
      <c r="AK74" s="401"/>
      <c r="AL74" s="401"/>
      <c r="AM74" s="401"/>
      <c r="AN74" s="401"/>
      <c r="AO74" s="401"/>
      <c r="AP74" s="401"/>
      <c r="AQ74" s="401"/>
      <c r="AR74" s="401"/>
      <c r="AS74" s="401"/>
      <c r="AT74" s="401"/>
    </row>
    <row r="75" spans="1:46" s="31" customFormat="1" ht="71.25" customHeight="1">
      <c r="A75" s="672" t="s">
        <v>33</v>
      </c>
      <c r="B75" s="404" t="s">
        <v>511</v>
      </c>
      <c r="C75" s="405"/>
      <c r="D75" s="406"/>
      <c r="E75" s="405"/>
      <c r="F75" s="407"/>
      <c r="G75" s="490"/>
      <c r="H75" s="408"/>
      <c r="I75" s="408"/>
      <c r="J75" s="408"/>
      <c r="K75" s="408"/>
      <c r="L75" s="409"/>
      <c r="M75" s="409"/>
      <c r="N75" s="409"/>
      <c r="O75" s="409"/>
      <c r="P75" s="409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s="31" customFormat="1" ht="51.75" customHeight="1">
      <c r="A76" s="673"/>
      <c r="B76" s="404" t="s">
        <v>303</v>
      </c>
      <c r="C76" s="634">
        <v>18</v>
      </c>
      <c r="D76" s="412">
        <v>14</v>
      </c>
      <c r="E76" s="411">
        <f>SUM(H76:AG76)</f>
        <v>14</v>
      </c>
      <c r="F76" s="418"/>
      <c r="G76" s="490" t="s">
        <v>463</v>
      </c>
      <c r="H76" s="408"/>
      <c r="I76" s="409"/>
      <c r="J76" s="408"/>
      <c r="K76" s="408"/>
      <c r="L76" s="409"/>
      <c r="M76" s="408"/>
      <c r="N76" s="408"/>
      <c r="O76" s="409"/>
      <c r="P76" s="408"/>
      <c r="Q76" s="408"/>
      <c r="R76" s="409"/>
      <c r="S76" s="408"/>
      <c r="T76" s="409"/>
      <c r="U76" s="408"/>
      <c r="V76" s="408"/>
      <c r="W76" s="409"/>
      <c r="X76" s="408"/>
      <c r="Y76" s="408"/>
      <c r="Z76" s="409"/>
      <c r="AA76" s="408"/>
      <c r="AB76" s="408"/>
      <c r="AC76" s="408">
        <v>14</v>
      </c>
      <c r="AD76" s="409"/>
      <c r="AE76" s="408"/>
      <c r="AF76" s="409"/>
      <c r="AG76" s="408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s="31" customFormat="1" ht="54" customHeight="1">
      <c r="A77" s="457"/>
      <c r="B77" s="458"/>
      <c r="C77" s="674"/>
      <c r="D77" s="406">
        <v>10</v>
      </c>
      <c r="E77" s="411">
        <f aca="true" t="shared" si="9" ref="E77:E92">SUM(H77:AG77)</f>
        <v>10</v>
      </c>
      <c r="F77" s="418"/>
      <c r="G77" s="490" t="s">
        <v>319</v>
      </c>
      <c r="H77" s="408"/>
      <c r="I77" s="409"/>
      <c r="J77" s="408">
        <v>10</v>
      </c>
      <c r="K77" s="408"/>
      <c r="L77" s="409"/>
      <c r="M77" s="408"/>
      <c r="N77" s="408"/>
      <c r="O77" s="409"/>
      <c r="P77" s="408"/>
      <c r="Q77" s="408"/>
      <c r="R77" s="409"/>
      <c r="S77" s="408"/>
      <c r="T77" s="409"/>
      <c r="U77" s="408"/>
      <c r="V77" s="408"/>
      <c r="W77" s="409"/>
      <c r="X77" s="408"/>
      <c r="Y77" s="408"/>
      <c r="Z77" s="409"/>
      <c r="AA77" s="408"/>
      <c r="AB77" s="408"/>
      <c r="AC77" s="408"/>
      <c r="AD77" s="409"/>
      <c r="AE77" s="408"/>
      <c r="AF77" s="409"/>
      <c r="AG77" s="408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s="31" customFormat="1" ht="48.75" customHeight="1">
      <c r="A78" s="456"/>
      <c r="B78" s="435"/>
      <c r="C78" s="433"/>
      <c r="D78" s="412">
        <v>10</v>
      </c>
      <c r="E78" s="411">
        <f t="shared" si="9"/>
        <v>10</v>
      </c>
      <c r="F78" s="418"/>
      <c r="G78" s="490" t="s">
        <v>320</v>
      </c>
      <c r="H78" s="408"/>
      <c r="I78" s="409"/>
      <c r="J78" s="408">
        <v>10</v>
      </c>
      <c r="K78" s="408"/>
      <c r="L78" s="409"/>
      <c r="M78" s="408"/>
      <c r="N78" s="408"/>
      <c r="O78" s="409"/>
      <c r="P78" s="408"/>
      <c r="Q78" s="408"/>
      <c r="R78" s="409"/>
      <c r="S78" s="408"/>
      <c r="T78" s="409"/>
      <c r="U78" s="408"/>
      <c r="V78" s="408"/>
      <c r="W78" s="409"/>
      <c r="X78" s="408"/>
      <c r="Y78" s="408"/>
      <c r="Z78" s="409"/>
      <c r="AA78" s="408"/>
      <c r="AB78" s="408"/>
      <c r="AC78" s="408"/>
      <c r="AD78" s="409"/>
      <c r="AE78" s="408"/>
      <c r="AF78" s="409"/>
      <c r="AG78" s="408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s="31" customFormat="1" ht="39" customHeight="1">
      <c r="A79" s="456"/>
      <c r="B79" s="435"/>
      <c r="C79" s="433"/>
      <c r="D79" s="412">
        <v>17</v>
      </c>
      <c r="E79" s="411">
        <f t="shared" si="9"/>
        <v>17</v>
      </c>
      <c r="F79" s="418"/>
      <c r="G79" s="490" t="s">
        <v>375</v>
      </c>
      <c r="H79" s="408"/>
      <c r="I79" s="409"/>
      <c r="J79" s="408">
        <v>8</v>
      </c>
      <c r="K79" s="408"/>
      <c r="L79" s="409"/>
      <c r="M79" s="408"/>
      <c r="N79" s="408"/>
      <c r="O79" s="409"/>
      <c r="P79" s="408"/>
      <c r="Q79" s="408"/>
      <c r="R79" s="409"/>
      <c r="S79" s="408"/>
      <c r="T79" s="409"/>
      <c r="U79" s="408"/>
      <c r="V79" s="408"/>
      <c r="W79" s="409"/>
      <c r="X79" s="408"/>
      <c r="Y79" s="408"/>
      <c r="Z79" s="409"/>
      <c r="AA79" s="408">
        <v>9</v>
      </c>
      <c r="AB79" s="408"/>
      <c r="AC79" s="408"/>
      <c r="AD79" s="409"/>
      <c r="AE79" s="408"/>
      <c r="AF79" s="409"/>
      <c r="AG79" s="408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s="31" customFormat="1" ht="38.25" customHeight="1">
      <c r="A80" s="456"/>
      <c r="B80" s="458"/>
      <c r="C80" s="434"/>
      <c r="D80" s="412">
        <v>16</v>
      </c>
      <c r="E80" s="411">
        <f t="shared" si="9"/>
        <v>16</v>
      </c>
      <c r="F80" s="418"/>
      <c r="G80" s="490" t="s">
        <v>355</v>
      </c>
      <c r="H80" s="408"/>
      <c r="I80" s="409"/>
      <c r="J80" s="408">
        <v>7</v>
      </c>
      <c r="K80" s="408"/>
      <c r="L80" s="409"/>
      <c r="M80" s="408"/>
      <c r="N80" s="408">
        <v>9</v>
      </c>
      <c r="O80" s="409"/>
      <c r="P80" s="408"/>
      <c r="Q80" s="408"/>
      <c r="R80" s="409"/>
      <c r="S80" s="408"/>
      <c r="T80" s="409"/>
      <c r="U80" s="408"/>
      <c r="V80" s="408"/>
      <c r="W80" s="409"/>
      <c r="X80" s="408"/>
      <c r="Y80" s="408"/>
      <c r="Z80" s="409"/>
      <c r="AA80" s="408"/>
      <c r="AB80" s="408"/>
      <c r="AC80" s="408"/>
      <c r="AD80" s="409"/>
      <c r="AE80" s="408"/>
      <c r="AF80" s="409"/>
      <c r="AG80" s="408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s="31" customFormat="1" ht="42" customHeight="1">
      <c r="A81" s="456"/>
      <c r="B81" s="666" t="s">
        <v>306</v>
      </c>
      <c r="C81" s="634">
        <v>18</v>
      </c>
      <c r="D81" s="412">
        <v>12</v>
      </c>
      <c r="E81" s="411">
        <f t="shared" si="9"/>
        <v>12</v>
      </c>
      <c r="F81" s="417"/>
      <c r="G81" s="490" t="s">
        <v>321</v>
      </c>
      <c r="H81" s="408"/>
      <c r="I81" s="408"/>
      <c r="J81" s="408">
        <v>12</v>
      </c>
      <c r="K81" s="408"/>
      <c r="L81" s="408"/>
      <c r="M81" s="408"/>
      <c r="N81" s="409"/>
      <c r="O81" s="409"/>
      <c r="P81" s="409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s="31" customFormat="1" ht="38.25" customHeight="1">
      <c r="A82" s="456"/>
      <c r="B82" s="667"/>
      <c r="C82" s="654"/>
      <c r="D82" s="412">
        <v>14</v>
      </c>
      <c r="E82" s="411">
        <f t="shared" si="9"/>
        <v>14</v>
      </c>
      <c r="F82" s="417"/>
      <c r="G82" s="490" t="s">
        <v>432</v>
      </c>
      <c r="H82" s="408"/>
      <c r="I82" s="408"/>
      <c r="J82" s="408"/>
      <c r="K82" s="408"/>
      <c r="L82" s="408"/>
      <c r="M82" s="408"/>
      <c r="N82" s="409"/>
      <c r="O82" s="409"/>
      <c r="P82" s="409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>
        <v>14</v>
      </c>
      <c r="AD82" s="408"/>
      <c r="AE82" s="408"/>
      <c r="AF82" s="408"/>
      <c r="AG82" s="408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s="31" customFormat="1" ht="39.75" customHeight="1">
      <c r="A83" s="456"/>
      <c r="B83" s="666" t="s">
        <v>307</v>
      </c>
      <c r="C83" s="634">
        <v>18</v>
      </c>
      <c r="D83" s="412">
        <v>8</v>
      </c>
      <c r="E83" s="411">
        <f t="shared" si="9"/>
        <v>8</v>
      </c>
      <c r="F83" s="417"/>
      <c r="G83" s="490" t="s">
        <v>378</v>
      </c>
      <c r="H83" s="408"/>
      <c r="I83" s="408"/>
      <c r="J83" s="408">
        <v>8</v>
      </c>
      <c r="K83" s="408"/>
      <c r="L83" s="408"/>
      <c r="M83" s="408"/>
      <c r="N83" s="409"/>
      <c r="O83" s="409"/>
      <c r="P83" s="409"/>
      <c r="Q83" s="408"/>
      <c r="R83" s="408"/>
      <c r="S83" s="408"/>
      <c r="T83" s="408"/>
      <c r="U83" s="408"/>
      <c r="V83" s="408"/>
      <c r="W83" s="408"/>
      <c r="X83" s="408"/>
      <c r="Y83" s="409"/>
      <c r="Z83" s="409"/>
      <c r="AA83" s="409"/>
      <c r="AB83" s="408"/>
      <c r="AC83" s="408"/>
      <c r="AD83" s="408"/>
      <c r="AE83" s="408"/>
      <c r="AF83" s="408"/>
      <c r="AG83" s="408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s="31" customFormat="1" ht="36" customHeight="1">
      <c r="A84" s="456"/>
      <c r="B84" s="668"/>
      <c r="C84" s="674"/>
      <c r="D84" s="412">
        <v>5</v>
      </c>
      <c r="E84" s="411">
        <f t="shared" si="9"/>
        <v>5</v>
      </c>
      <c r="F84" s="417"/>
      <c r="G84" s="490" t="s">
        <v>377</v>
      </c>
      <c r="H84" s="408"/>
      <c r="I84" s="408"/>
      <c r="J84" s="408"/>
      <c r="K84" s="408"/>
      <c r="L84" s="408"/>
      <c r="M84" s="408"/>
      <c r="N84" s="409">
        <v>5</v>
      </c>
      <c r="O84" s="409"/>
      <c r="P84" s="409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31" customFormat="1" ht="38.25" customHeight="1">
      <c r="A85" s="456"/>
      <c r="B85" s="410" t="s">
        <v>309</v>
      </c>
      <c r="C85" s="32">
        <v>18</v>
      </c>
      <c r="D85" s="412">
        <v>10</v>
      </c>
      <c r="E85" s="411">
        <f t="shared" si="9"/>
        <v>10</v>
      </c>
      <c r="F85" s="417"/>
      <c r="G85" s="490" t="s">
        <v>431</v>
      </c>
      <c r="H85" s="408"/>
      <c r="I85" s="408"/>
      <c r="J85" s="408">
        <v>9</v>
      </c>
      <c r="K85" s="408"/>
      <c r="L85" s="408"/>
      <c r="M85" s="408"/>
      <c r="N85" s="409"/>
      <c r="O85" s="409"/>
      <c r="P85" s="409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9"/>
      <c r="AB85" s="409"/>
      <c r="AC85" s="409">
        <v>1</v>
      </c>
      <c r="AD85" s="408"/>
      <c r="AE85" s="408"/>
      <c r="AF85" s="408"/>
      <c r="AG85" s="408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s="31" customFormat="1" ht="39" customHeight="1">
      <c r="A86" s="456"/>
      <c r="B86" s="666" t="s">
        <v>310</v>
      </c>
      <c r="C86" s="634">
        <v>18</v>
      </c>
      <c r="D86" s="412">
        <v>8</v>
      </c>
      <c r="E86" s="411">
        <f t="shared" si="9"/>
        <v>8</v>
      </c>
      <c r="F86" s="417"/>
      <c r="G86" s="490" t="s">
        <v>360</v>
      </c>
      <c r="H86" s="408"/>
      <c r="I86" s="408"/>
      <c r="J86" s="408">
        <v>8</v>
      </c>
      <c r="K86" s="408"/>
      <c r="L86" s="408"/>
      <c r="M86" s="408"/>
      <c r="N86" s="409"/>
      <c r="O86" s="409"/>
      <c r="P86" s="409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9"/>
      <c r="AB86" s="409"/>
      <c r="AC86" s="409"/>
      <c r="AD86" s="408"/>
      <c r="AE86" s="408"/>
      <c r="AF86" s="408"/>
      <c r="AG86" s="408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s="31" customFormat="1" ht="39" customHeight="1">
      <c r="A87" s="456"/>
      <c r="B87" s="667"/>
      <c r="C87" s="654"/>
      <c r="D87" s="463">
        <v>14</v>
      </c>
      <c r="E87" s="32">
        <f t="shared" si="9"/>
        <v>14</v>
      </c>
      <c r="F87" s="417"/>
      <c r="G87" s="491" t="s">
        <v>358</v>
      </c>
      <c r="H87" s="460"/>
      <c r="I87" s="460"/>
      <c r="J87" s="460"/>
      <c r="K87" s="460"/>
      <c r="L87" s="460"/>
      <c r="M87" s="460"/>
      <c r="N87" s="437"/>
      <c r="O87" s="437"/>
      <c r="P87" s="437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37"/>
      <c r="AB87" s="437"/>
      <c r="AC87" s="437">
        <v>14</v>
      </c>
      <c r="AD87" s="460"/>
      <c r="AE87" s="460"/>
      <c r="AF87" s="460"/>
      <c r="AG87" s="460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s="31" customFormat="1" ht="45" customHeight="1">
      <c r="A88" s="457"/>
      <c r="B88" s="416" t="s">
        <v>312</v>
      </c>
      <c r="C88" s="411">
        <v>18</v>
      </c>
      <c r="D88" s="412">
        <v>6</v>
      </c>
      <c r="E88" s="411">
        <f t="shared" si="9"/>
        <v>6</v>
      </c>
      <c r="F88" s="417"/>
      <c r="G88" s="490" t="s">
        <v>322</v>
      </c>
      <c r="H88" s="408"/>
      <c r="I88" s="408"/>
      <c r="J88" s="408">
        <v>6</v>
      </c>
      <c r="K88" s="408"/>
      <c r="L88" s="408"/>
      <c r="M88" s="408"/>
      <c r="N88" s="409"/>
      <c r="O88" s="409"/>
      <c r="P88" s="409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9"/>
      <c r="AB88" s="409"/>
      <c r="AC88" s="409"/>
      <c r="AD88" s="408"/>
      <c r="AE88" s="408"/>
      <c r="AF88" s="408"/>
      <c r="AG88" s="408"/>
      <c r="AH88" s="461"/>
      <c r="AI88" s="461"/>
      <c r="AJ88" s="461"/>
      <c r="AK88" s="461"/>
      <c r="AL88" s="461"/>
      <c r="AM88" s="461"/>
      <c r="AN88" s="461"/>
      <c r="AO88" s="461"/>
      <c r="AP88" s="461"/>
      <c r="AQ88" s="461"/>
      <c r="AR88" s="461"/>
      <c r="AS88" s="461"/>
      <c r="AT88" s="461"/>
    </row>
    <row r="89" spans="1:46" s="31" customFormat="1" ht="298.5" customHeight="1">
      <c r="A89" s="415" t="s">
        <v>34</v>
      </c>
      <c r="B89" s="474" t="s">
        <v>314</v>
      </c>
      <c r="C89" s="411">
        <v>18</v>
      </c>
      <c r="D89" s="412">
        <v>12</v>
      </c>
      <c r="E89" s="411">
        <f t="shared" si="9"/>
        <v>12</v>
      </c>
      <c r="F89" s="422"/>
      <c r="G89" s="490" t="s">
        <v>464</v>
      </c>
      <c r="H89" s="408"/>
      <c r="I89" s="408"/>
      <c r="J89" s="408">
        <v>12</v>
      </c>
      <c r="K89" s="408"/>
      <c r="L89" s="409"/>
      <c r="M89" s="409"/>
      <c r="N89" s="409"/>
      <c r="O89" s="409"/>
      <c r="P89" s="409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s="31" customFormat="1" ht="120" customHeight="1">
      <c r="A90" s="403" t="s">
        <v>35</v>
      </c>
      <c r="B90" s="410" t="s">
        <v>323</v>
      </c>
      <c r="C90" s="32">
        <v>18</v>
      </c>
      <c r="D90" s="412">
        <v>15</v>
      </c>
      <c r="E90" s="411">
        <f t="shared" si="9"/>
        <v>15</v>
      </c>
      <c r="F90" s="407"/>
      <c r="G90" s="490" t="s">
        <v>465</v>
      </c>
      <c r="H90" s="408"/>
      <c r="I90" s="408"/>
      <c r="J90" s="408"/>
      <c r="K90" s="408"/>
      <c r="L90" s="409"/>
      <c r="M90" s="409"/>
      <c r="N90" s="409"/>
      <c r="O90" s="409"/>
      <c r="P90" s="409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>
        <v>7</v>
      </c>
      <c r="AD90" s="408">
        <v>8</v>
      </c>
      <c r="AE90" s="408"/>
      <c r="AF90" s="408"/>
      <c r="AG90" s="408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s="31" customFormat="1" ht="77.25" customHeight="1">
      <c r="A91" s="672" t="s">
        <v>36</v>
      </c>
      <c r="B91" s="666" t="s">
        <v>317</v>
      </c>
      <c r="C91" s="634">
        <v>18</v>
      </c>
      <c r="D91" s="412">
        <v>6</v>
      </c>
      <c r="E91" s="411">
        <f t="shared" si="9"/>
        <v>6</v>
      </c>
      <c r="F91" s="417"/>
      <c r="G91" s="490" t="s">
        <v>466</v>
      </c>
      <c r="H91" s="408"/>
      <c r="I91" s="408"/>
      <c r="J91" s="408">
        <v>6</v>
      </c>
      <c r="K91" s="408"/>
      <c r="L91" s="409"/>
      <c r="M91" s="409"/>
      <c r="N91" s="409"/>
      <c r="O91" s="409"/>
      <c r="P91" s="409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s="31" customFormat="1" ht="108" customHeight="1">
      <c r="A92" s="675"/>
      <c r="B92" s="668"/>
      <c r="C92" s="674"/>
      <c r="D92" s="412">
        <v>2</v>
      </c>
      <c r="E92" s="411">
        <f t="shared" si="9"/>
        <v>2</v>
      </c>
      <c r="F92" s="417"/>
      <c r="G92" s="490" t="s">
        <v>324</v>
      </c>
      <c r="H92" s="408"/>
      <c r="I92" s="408"/>
      <c r="J92" s="408">
        <v>2</v>
      </c>
      <c r="K92" s="408"/>
      <c r="L92" s="408"/>
      <c r="M92" s="408"/>
      <c r="N92" s="409"/>
      <c r="O92" s="409"/>
      <c r="P92" s="409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s="31" customFormat="1" ht="30.75" customHeight="1">
      <c r="A93" s="647" t="s">
        <v>40</v>
      </c>
      <c r="B93" s="648"/>
      <c r="C93" s="426"/>
      <c r="D93" s="419">
        <f>SUM(D76:D92)</f>
        <v>179</v>
      </c>
      <c r="E93" s="419">
        <f>SUM(E76:E92)</f>
        <v>179</v>
      </c>
      <c r="F93" s="419"/>
      <c r="G93" s="492"/>
      <c r="H93" s="419">
        <f aca="true" t="shared" si="10" ref="H93:AG93">SUM(H76:H92)</f>
        <v>0</v>
      </c>
      <c r="I93" s="419">
        <f t="shared" si="10"/>
        <v>0</v>
      </c>
      <c r="J93" s="419">
        <f t="shared" si="10"/>
        <v>98</v>
      </c>
      <c r="K93" s="419">
        <f t="shared" si="10"/>
        <v>0</v>
      </c>
      <c r="L93" s="419">
        <f t="shared" si="10"/>
        <v>0</v>
      </c>
      <c r="M93" s="419">
        <f t="shared" si="10"/>
        <v>0</v>
      </c>
      <c r="N93" s="419">
        <f t="shared" si="10"/>
        <v>14</v>
      </c>
      <c r="O93" s="419">
        <f t="shared" si="10"/>
        <v>0</v>
      </c>
      <c r="P93" s="419">
        <f t="shared" si="10"/>
        <v>0</v>
      </c>
      <c r="Q93" s="419">
        <f t="shared" si="10"/>
        <v>0</v>
      </c>
      <c r="R93" s="419">
        <f t="shared" si="10"/>
        <v>0</v>
      </c>
      <c r="S93" s="419">
        <f t="shared" si="10"/>
        <v>0</v>
      </c>
      <c r="T93" s="419">
        <f t="shared" si="10"/>
        <v>0</v>
      </c>
      <c r="U93" s="419">
        <f t="shared" si="10"/>
        <v>0</v>
      </c>
      <c r="V93" s="419">
        <f t="shared" si="10"/>
        <v>0</v>
      </c>
      <c r="W93" s="419">
        <f t="shared" si="10"/>
        <v>0</v>
      </c>
      <c r="X93" s="419">
        <f t="shared" si="10"/>
        <v>0</v>
      </c>
      <c r="Y93" s="419">
        <f t="shared" si="10"/>
        <v>0</v>
      </c>
      <c r="Z93" s="419">
        <f t="shared" si="10"/>
        <v>0</v>
      </c>
      <c r="AA93" s="419">
        <f t="shared" si="10"/>
        <v>9</v>
      </c>
      <c r="AB93" s="419">
        <f t="shared" si="10"/>
        <v>0</v>
      </c>
      <c r="AC93" s="419">
        <f t="shared" si="10"/>
        <v>50</v>
      </c>
      <c r="AD93" s="419">
        <f t="shared" si="10"/>
        <v>8</v>
      </c>
      <c r="AE93" s="419">
        <f t="shared" si="10"/>
        <v>0</v>
      </c>
      <c r="AF93" s="419">
        <f t="shared" si="10"/>
        <v>0</v>
      </c>
      <c r="AG93" s="440">
        <f t="shared" si="10"/>
        <v>0</v>
      </c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s="402" customFormat="1" ht="17.25" customHeight="1">
      <c r="A94" s="720" t="s">
        <v>326</v>
      </c>
      <c r="B94" s="721"/>
      <c r="C94" s="722"/>
      <c r="D94" s="722"/>
      <c r="E94" s="721"/>
      <c r="F94" s="721"/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2"/>
      <c r="S94" s="722"/>
      <c r="T94" s="722"/>
      <c r="U94" s="722"/>
      <c r="V94" s="722"/>
      <c r="W94" s="722"/>
      <c r="X94" s="722"/>
      <c r="Y94" s="722"/>
      <c r="Z94" s="722"/>
      <c r="AA94" s="722"/>
      <c r="AB94" s="722"/>
      <c r="AC94" s="722"/>
      <c r="AD94" s="722"/>
      <c r="AE94" s="722"/>
      <c r="AF94" s="722"/>
      <c r="AG94" s="723"/>
      <c r="AH94" s="15"/>
      <c r="AI94" s="401"/>
      <c r="AJ94" s="401"/>
      <c r="AK94" s="401"/>
      <c r="AL94" s="401"/>
      <c r="AM94" s="401"/>
      <c r="AN94" s="401"/>
      <c r="AO94" s="401"/>
      <c r="AP94" s="401"/>
      <c r="AQ94" s="401"/>
      <c r="AR94" s="401"/>
      <c r="AS94" s="401"/>
      <c r="AT94" s="401"/>
    </row>
    <row r="95" spans="1:46" s="31" customFormat="1" ht="60.75" customHeight="1">
      <c r="A95" s="672" t="s">
        <v>33</v>
      </c>
      <c r="B95" s="404" t="s">
        <v>511</v>
      </c>
      <c r="C95" s="405"/>
      <c r="D95" s="406"/>
      <c r="E95" s="405"/>
      <c r="F95" s="407"/>
      <c r="G95" s="490"/>
      <c r="H95" s="408"/>
      <c r="I95" s="408"/>
      <c r="J95" s="408"/>
      <c r="K95" s="423"/>
      <c r="L95" s="424"/>
      <c r="M95" s="424"/>
      <c r="N95" s="424"/>
      <c r="O95" s="424"/>
      <c r="P95" s="424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423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s="31" customFormat="1" ht="51" customHeight="1">
      <c r="A96" s="673"/>
      <c r="B96" s="416" t="s">
        <v>305</v>
      </c>
      <c r="C96" s="411">
        <v>18</v>
      </c>
      <c r="D96" s="412">
        <v>10</v>
      </c>
      <c r="E96" s="411">
        <f>SUM(H96:AG96)</f>
        <v>10</v>
      </c>
      <c r="F96" s="417"/>
      <c r="G96" s="490" t="s">
        <v>467</v>
      </c>
      <c r="H96" s="408"/>
      <c r="I96" s="408"/>
      <c r="J96" s="408"/>
      <c r="K96" s="423">
        <v>1</v>
      </c>
      <c r="L96" s="423"/>
      <c r="M96" s="423"/>
      <c r="N96" s="424" t="s">
        <v>327</v>
      </c>
      <c r="O96" s="424"/>
      <c r="P96" s="424"/>
      <c r="Q96" s="423">
        <v>2</v>
      </c>
      <c r="R96" s="423"/>
      <c r="S96" s="423">
        <v>1</v>
      </c>
      <c r="T96" s="423"/>
      <c r="U96" s="423"/>
      <c r="V96" s="423"/>
      <c r="W96" s="423">
        <v>2</v>
      </c>
      <c r="X96" s="423"/>
      <c r="Y96" s="423"/>
      <c r="Z96" s="423"/>
      <c r="AA96" s="423"/>
      <c r="AB96" s="423">
        <v>1</v>
      </c>
      <c r="AC96" s="423"/>
      <c r="AD96" s="423"/>
      <c r="AE96" s="423">
        <v>1</v>
      </c>
      <c r="AF96" s="423"/>
      <c r="AG96" s="423">
        <v>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s="31" customFormat="1" ht="49.5" customHeight="1">
      <c r="A97" s="656"/>
      <c r="B97" s="416" t="s">
        <v>306</v>
      </c>
      <c r="C97" s="411">
        <v>18</v>
      </c>
      <c r="D97" s="412">
        <v>10</v>
      </c>
      <c r="E97" s="411">
        <f aca="true" t="shared" si="11" ref="E97:E125">SUM(H97:AG97)</f>
        <v>10</v>
      </c>
      <c r="F97" s="417"/>
      <c r="G97" s="490" t="s">
        <v>354</v>
      </c>
      <c r="H97" s="408"/>
      <c r="I97" s="408"/>
      <c r="J97" s="408"/>
      <c r="K97" s="423">
        <v>1</v>
      </c>
      <c r="L97" s="423"/>
      <c r="M97" s="423"/>
      <c r="N97" s="424"/>
      <c r="O97" s="424"/>
      <c r="P97" s="424"/>
      <c r="Q97" s="423">
        <v>2</v>
      </c>
      <c r="R97" s="423"/>
      <c r="S97" s="423">
        <v>1</v>
      </c>
      <c r="T97" s="423"/>
      <c r="U97" s="423"/>
      <c r="V97" s="423"/>
      <c r="W97" s="423">
        <v>2</v>
      </c>
      <c r="X97" s="423"/>
      <c r="Y97" s="423"/>
      <c r="Z97" s="423"/>
      <c r="AA97" s="423"/>
      <c r="AB97" s="423">
        <v>1</v>
      </c>
      <c r="AC97" s="423"/>
      <c r="AD97" s="423"/>
      <c r="AE97" s="423">
        <v>1</v>
      </c>
      <c r="AF97" s="423"/>
      <c r="AG97" s="423">
        <v>2</v>
      </c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s="31" customFormat="1" ht="66" customHeight="1">
      <c r="A98" s="656"/>
      <c r="B98" s="475" t="s">
        <v>307</v>
      </c>
      <c r="C98" s="32">
        <v>18</v>
      </c>
      <c r="D98" s="412">
        <v>10</v>
      </c>
      <c r="E98" s="411">
        <f t="shared" si="11"/>
        <v>10</v>
      </c>
      <c r="F98" s="407"/>
      <c r="G98" s="490" t="s">
        <v>355</v>
      </c>
      <c r="H98" s="408"/>
      <c r="I98" s="408"/>
      <c r="J98" s="408"/>
      <c r="K98" s="423">
        <v>1</v>
      </c>
      <c r="L98" s="423"/>
      <c r="M98" s="423"/>
      <c r="N98" s="424"/>
      <c r="O98" s="424"/>
      <c r="P98" s="424"/>
      <c r="Q98" s="423">
        <v>2</v>
      </c>
      <c r="R98" s="423"/>
      <c r="S98" s="423">
        <v>1</v>
      </c>
      <c r="T98" s="423"/>
      <c r="U98" s="423"/>
      <c r="V98" s="423"/>
      <c r="W98" s="423">
        <v>2</v>
      </c>
      <c r="X98" s="423"/>
      <c r="Y98" s="424"/>
      <c r="Z98" s="424"/>
      <c r="AA98" s="424"/>
      <c r="AB98" s="423">
        <v>1</v>
      </c>
      <c r="AC98" s="423"/>
      <c r="AD98" s="423"/>
      <c r="AE98" s="423">
        <v>1</v>
      </c>
      <c r="AF98" s="423"/>
      <c r="AG98" s="423">
        <v>2</v>
      </c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s="31" customFormat="1" ht="48" customHeight="1">
      <c r="A99" s="656"/>
      <c r="B99" s="410" t="s">
        <v>309</v>
      </c>
      <c r="C99" s="32">
        <v>18</v>
      </c>
      <c r="D99" s="412">
        <v>10</v>
      </c>
      <c r="E99" s="411">
        <f t="shared" si="11"/>
        <v>10</v>
      </c>
      <c r="F99" s="407"/>
      <c r="G99" s="490" t="s">
        <v>404</v>
      </c>
      <c r="H99" s="408"/>
      <c r="I99" s="408"/>
      <c r="J99" s="408"/>
      <c r="K99" s="423">
        <v>1</v>
      </c>
      <c r="L99" s="423"/>
      <c r="M99" s="423"/>
      <c r="N99" s="424"/>
      <c r="O99" s="424"/>
      <c r="P99" s="424"/>
      <c r="Q99" s="423">
        <v>2</v>
      </c>
      <c r="R99" s="423"/>
      <c r="S99" s="423">
        <v>1</v>
      </c>
      <c r="T99" s="423"/>
      <c r="U99" s="423"/>
      <c r="V99" s="423"/>
      <c r="W99" s="423">
        <v>2</v>
      </c>
      <c r="X99" s="423"/>
      <c r="Y99" s="423"/>
      <c r="Z99" s="423"/>
      <c r="AA99" s="424"/>
      <c r="AB99" s="424">
        <v>1</v>
      </c>
      <c r="AC99" s="424"/>
      <c r="AD99" s="423"/>
      <c r="AE99" s="423">
        <v>1</v>
      </c>
      <c r="AF99" s="423"/>
      <c r="AG99" s="423">
        <v>2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s="31" customFormat="1" ht="48" customHeight="1">
      <c r="A100" s="656"/>
      <c r="B100" s="410" t="s">
        <v>312</v>
      </c>
      <c r="C100" s="32">
        <v>18</v>
      </c>
      <c r="D100" s="412">
        <v>10</v>
      </c>
      <c r="E100" s="411">
        <f t="shared" si="11"/>
        <v>10</v>
      </c>
      <c r="F100" s="407"/>
      <c r="G100" s="490" t="s">
        <v>356</v>
      </c>
      <c r="H100" s="408"/>
      <c r="I100" s="408"/>
      <c r="J100" s="408"/>
      <c r="K100" s="423">
        <v>1</v>
      </c>
      <c r="L100" s="423"/>
      <c r="M100" s="423"/>
      <c r="N100" s="424"/>
      <c r="O100" s="424"/>
      <c r="P100" s="424"/>
      <c r="Q100" s="423">
        <v>2</v>
      </c>
      <c r="R100" s="423"/>
      <c r="S100" s="423">
        <v>1</v>
      </c>
      <c r="T100" s="423"/>
      <c r="U100" s="423"/>
      <c r="V100" s="423"/>
      <c r="W100" s="423">
        <v>2</v>
      </c>
      <c r="X100" s="423"/>
      <c r="Y100" s="423"/>
      <c r="Z100" s="423"/>
      <c r="AA100" s="424"/>
      <c r="AB100" s="424">
        <v>1</v>
      </c>
      <c r="AC100" s="424"/>
      <c r="AD100" s="423"/>
      <c r="AE100" s="423">
        <v>1</v>
      </c>
      <c r="AF100" s="423"/>
      <c r="AG100" s="423">
        <v>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s="31" customFormat="1" ht="60" customHeight="1">
      <c r="A101" s="657"/>
      <c r="B101" s="416" t="s">
        <v>515</v>
      </c>
      <c r="C101" s="411">
        <v>18</v>
      </c>
      <c r="D101" s="412">
        <v>10</v>
      </c>
      <c r="E101" s="411">
        <f t="shared" si="11"/>
        <v>10</v>
      </c>
      <c r="F101" s="481"/>
      <c r="G101" s="490" t="s">
        <v>357</v>
      </c>
      <c r="H101" s="408"/>
      <c r="I101" s="408"/>
      <c r="J101" s="408"/>
      <c r="K101" s="423"/>
      <c r="L101" s="423"/>
      <c r="M101" s="423"/>
      <c r="N101" s="424"/>
      <c r="O101" s="424"/>
      <c r="P101" s="424"/>
      <c r="Q101" s="423">
        <v>2</v>
      </c>
      <c r="R101" s="423"/>
      <c r="S101" s="423">
        <v>1</v>
      </c>
      <c r="T101" s="423"/>
      <c r="U101" s="423"/>
      <c r="V101" s="423"/>
      <c r="W101" s="423">
        <v>2</v>
      </c>
      <c r="X101" s="423"/>
      <c r="Y101" s="423"/>
      <c r="Z101" s="423"/>
      <c r="AA101" s="423"/>
      <c r="AB101" s="423">
        <v>2</v>
      </c>
      <c r="AC101" s="423"/>
      <c r="AD101" s="423"/>
      <c r="AE101" s="423">
        <v>2</v>
      </c>
      <c r="AF101" s="423"/>
      <c r="AG101" s="423">
        <v>1</v>
      </c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s="31" customFormat="1" ht="56.25" customHeight="1">
      <c r="A102" s="672" t="s">
        <v>34</v>
      </c>
      <c r="B102" s="712" t="s">
        <v>314</v>
      </c>
      <c r="C102" s="634">
        <v>18</v>
      </c>
      <c r="D102" s="412">
        <v>10</v>
      </c>
      <c r="E102" s="411">
        <f t="shared" si="11"/>
        <v>10</v>
      </c>
      <c r="F102" s="417"/>
      <c r="G102" s="490" t="s">
        <v>460</v>
      </c>
      <c r="H102" s="408"/>
      <c r="I102" s="408"/>
      <c r="J102" s="408"/>
      <c r="K102" s="423"/>
      <c r="L102" s="424"/>
      <c r="M102" s="424"/>
      <c r="N102" s="424"/>
      <c r="O102" s="424"/>
      <c r="P102" s="424"/>
      <c r="Q102" s="423"/>
      <c r="R102" s="423"/>
      <c r="S102" s="423">
        <v>5</v>
      </c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>
        <v>4</v>
      </c>
      <c r="AF102" s="423"/>
      <c r="AG102" s="423">
        <v>1</v>
      </c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s="31" customFormat="1" ht="58.5" customHeight="1">
      <c r="A103" s="656"/>
      <c r="B103" s="724"/>
      <c r="C103" s="641"/>
      <c r="D103" s="412">
        <v>10</v>
      </c>
      <c r="E103" s="411">
        <f t="shared" si="11"/>
        <v>10</v>
      </c>
      <c r="F103" s="417"/>
      <c r="G103" s="490" t="s">
        <v>353</v>
      </c>
      <c r="H103" s="408"/>
      <c r="I103" s="408"/>
      <c r="J103" s="408"/>
      <c r="K103" s="423">
        <v>4</v>
      </c>
      <c r="L103" s="423"/>
      <c r="M103" s="423"/>
      <c r="N103" s="424"/>
      <c r="O103" s="424"/>
      <c r="P103" s="424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>
        <v>6</v>
      </c>
      <c r="AC103" s="423"/>
      <c r="AD103" s="423"/>
      <c r="AE103" s="423"/>
      <c r="AF103" s="423"/>
      <c r="AG103" s="423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</row>
    <row r="104" spans="1:46" s="31" customFormat="1" ht="51" customHeight="1">
      <c r="A104" s="656"/>
      <c r="B104" s="724"/>
      <c r="C104" s="641"/>
      <c r="D104" s="412">
        <v>10</v>
      </c>
      <c r="E104" s="411">
        <f t="shared" si="11"/>
        <v>10</v>
      </c>
      <c r="F104" s="417"/>
      <c r="G104" s="490" t="s">
        <v>352</v>
      </c>
      <c r="H104" s="408"/>
      <c r="I104" s="408"/>
      <c r="J104" s="408"/>
      <c r="K104" s="423"/>
      <c r="L104" s="423"/>
      <c r="M104" s="423"/>
      <c r="N104" s="424"/>
      <c r="O104" s="424"/>
      <c r="P104" s="424"/>
      <c r="Q104" s="423">
        <v>3</v>
      </c>
      <c r="R104" s="423"/>
      <c r="S104" s="423"/>
      <c r="T104" s="423"/>
      <c r="U104" s="423"/>
      <c r="V104" s="423"/>
      <c r="W104" s="424">
        <v>7</v>
      </c>
      <c r="X104" s="424"/>
      <c r="Y104" s="424"/>
      <c r="Z104" s="423"/>
      <c r="AA104" s="423"/>
      <c r="AB104" s="423"/>
      <c r="AC104" s="423"/>
      <c r="AD104" s="423"/>
      <c r="AE104" s="423"/>
      <c r="AF104" s="423"/>
      <c r="AG104" s="423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s="31" customFormat="1" ht="51" customHeight="1">
      <c r="A105" s="656"/>
      <c r="B105" s="724"/>
      <c r="C105" s="641"/>
      <c r="D105" s="412">
        <v>10</v>
      </c>
      <c r="E105" s="411">
        <f t="shared" si="11"/>
        <v>10</v>
      </c>
      <c r="F105" s="417"/>
      <c r="G105" s="490" t="s">
        <v>367</v>
      </c>
      <c r="H105" s="408"/>
      <c r="I105" s="408"/>
      <c r="J105" s="408"/>
      <c r="K105" s="423"/>
      <c r="L105" s="423"/>
      <c r="M105" s="423"/>
      <c r="N105" s="424"/>
      <c r="O105" s="424"/>
      <c r="P105" s="424"/>
      <c r="Q105" s="423"/>
      <c r="R105" s="423"/>
      <c r="S105" s="423"/>
      <c r="T105" s="423"/>
      <c r="U105" s="423"/>
      <c r="V105" s="423"/>
      <c r="W105" s="424">
        <v>10</v>
      </c>
      <c r="X105" s="424"/>
      <c r="Y105" s="424"/>
      <c r="Z105" s="423"/>
      <c r="AA105" s="423"/>
      <c r="AB105" s="423"/>
      <c r="AC105" s="423"/>
      <c r="AD105" s="423"/>
      <c r="AE105" s="423"/>
      <c r="AF105" s="423"/>
      <c r="AG105" s="423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s="31" customFormat="1" ht="51" customHeight="1">
      <c r="A106" s="656"/>
      <c r="B106" s="724"/>
      <c r="C106" s="641"/>
      <c r="D106" s="412">
        <v>10</v>
      </c>
      <c r="E106" s="411">
        <f t="shared" si="11"/>
        <v>10</v>
      </c>
      <c r="F106" s="417"/>
      <c r="G106" s="490" t="s">
        <v>379</v>
      </c>
      <c r="H106" s="408"/>
      <c r="I106" s="408"/>
      <c r="J106" s="408"/>
      <c r="K106" s="423"/>
      <c r="L106" s="423"/>
      <c r="M106" s="423"/>
      <c r="N106" s="424"/>
      <c r="O106" s="424"/>
      <c r="P106" s="424"/>
      <c r="Q106" s="423">
        <v>10</v>
      </c>
      <c r="R106" s="423"/>
      <c r="S106" s="423"/>
      <c r="T106" s="423"/>
      <c r="U106" s="423"/>
      <c r="V106" s="423"/>
      <c r="W106" s="424"/>
      <c r="X106" s="424"/>
      <c r="Y106" s="424"/>
      <c r="Z106" s="423"/>
      <c r="AA106" s="423"/>
      <c r="AB106" s="423"/>
      <c r="AC106" s="423"/>
      <c r="AD106" s="423"/>
      <c r="AE106" s="423"/>
      <c r="AF106" s="423"/>
      <c r="AG106" s="423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s="31" customFormat="1" ht="51" customHeight="1">
      <c r="A107" s="656"/>
      <c r="B107" s="724"/>
      <c r="C107" s="641"/>
      <c r="D107" s="412">
        <v>10</v>
      </c>
      <c r="E107" s="411">
        <f t="shared" si="11"/>
        <v>10</v>
      </c>
      <c r="F107" s="417"/>
      <c r="G107" s="490" t="s">
        <v>380</v>
      </c>
      <c r="H107" s="408"/>
      <c r="I107" s="408"/>
      <c r="J107" s="408"/>
      <c r="K107" s="423"/>
      <c r="L107" s="423"/>
      <c r="M107" s="423"/>
      <c r="N107" s="424"/>
      <c r="O107" s="424"/>
      <c r="P107" s="424"/>
      <c r="Q107" s="423"/>
      <c r="R107" s="423"/>
      <c r="S107" s="423"/>
      <c r="T107" s="423"/>
      <c r="U107" s="423"/>
      <c r="V107" s="423"/>
      <c r="W107" s="424"/>
      <c r="X107" s="424"/>
      <c r="Y107" s="424"/>
      <c r="Z107" s="423"/>
      <c r="AA107" s="423"/>
      <c r="AB107" s="423">
        <v>10</v>
      </c>
      <c r="AC107" s="423"/>
      <c r="AD107" s="423"/>
      <c r="AE107" s="423"/>
      <c r="AF107" s="423"/>
      <c r="AG107" s="423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s="31" customFormat="1" ht="51" customHeight="1">
      <c r="A108" s="656"/>
      <c r="B108" s="724"/>
      <c r="C108" s="641"/>
      <c r="D108" s="412">
        <v>10</v>
      </c>
      <c r="E108" s="411">
        <f t="shared" si="11"/>
        <v>10</v>
      </c>
      <c r="F108" s="417"/>
      <c r="G108" s="490" t="s">
        <v>351</v>
      </c>
      <c r="H108" s="408"/>
      <c r="I108" s="408"/>
      <c r="J108" s="408"/>
      <c r="K108" s="423"/>
      <c r="L108" s="423"/>
      <c r="M108" s="423"/>
      <c r="N108" s="424"/>
      <c r="O108" s="424"/>
      <c r="P108" s="424"/>
      <c r="Q108" s="423"/>
      <c r="R108" s="423"/>
      <c r="S108" s="423">
        <v>10</v>
      </c>
      <c r="T108" s="423"/>
      <c r="U108" s="423"/>
      <c r="V108" s="423"/>
      <c r="W108" s="424"/>
      <c r="X108" s="424"/>
      <c r="Y108" s="424"/>
      <c r="Z108" s="423"/>
      <c r="AA108" s="423"/>
      <c r="AB108" s="423"/>
      <c r="AC108" s="423"/>
      <c r="AD108" s="423"/>
      <c r="AE108" s="423"/>
      <c r="AF108" s="423"/>
      <c r="AG108" s="423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s="31" customFormat="1" ht="51" customHeight="1">
      <c r="A109" s="656"/>
      <c r="B109" s="724"/>
      <c r="C109" s="641"/>
      <c r="D109" s="412">
        <v>10</v>
      </c>
      <c r="E109" s="411">
        <f t="shared" si="11"/>
        <v>10</v>
      </c>
      <c r="F109" s="417"/>
      <c r="G109" s="490" t="s">
        <v>343</v>
      </c>
      <c r="H109" s="408"/>
      <c r="I109" s="408"/>
      <c r="J109" s="408"/>
      <c r="K109" s="423"/>
      <c r="L109" s="423"/>
      <c r="M109" s="423"/>
      <c r="N109" s="424"/>
      <c r="O109" s="424"/>
      <c r="P109" s="424"/>
      <c r="Q109" s="423"/>
      <c r="R109" s="423"/>
      <c r="S109" s="423"/>
      <c r="T109" s="423"/>
      <c r="U109" s="423"/>
      <c r="V109" s="423"/>
      <c r="W109" s="424"/>
      <c r="X109" s="424"/>
      <c r="Y109" s="424"/>
      <c r="Z109" s="423"/>
      <c r="AA109" s="423"/>
      <c r="AB109" s="423"/>
      <c r="AC109" s="423"/>
      <c r="AD109" s="423"/>
      <c r="AE109" s="423">
        <v>10</v>
      </c>
      <c r="AF109" s="423"/>
      <c r="AG109" s="423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s="31" customFormat="1" ht="51" customHeight="1">
      <c r="A110" s="656"/>
      <c r="B110" s="724"/>
      <c r="C110" s="641"/>
      <c r="D110" s="412">
        <v>10</v>
      </c>
      <c r="E110" s="411">
        <f t="shared" si="11"/>
        <v>10</v>
      </c>
      <c r="F110" s="417"/>
      <c r="G110" s="490" t="s">
        <v>328</v>
      </c>
      <c r="H110" s="408"/>
      <c r="I110" s="408"/>
      <c r="J110" s="408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  <c r="AF110" s="423"/>
      <c r="AG110" s="423">
        <v>10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s="31" customFormat="1" ht="51" customHeight="1">
      <c r="A111" s="657"/>
      <c r="B111" s="725"/>
      <c r="C111" s="636"/>
      <c r="D111" s="412">
        <v>10</v>
      </c>
      <c r="E111" s="411">
        <f t="shared" si="11"/>
        <v>10</v>
      </c>
      <c r="F111" s="417"/>
      <c r="G111" s="490" t="s">
        <v>308</v>
      </c>
      <c r="H111" s="408"/>
      <c r="I111" s="408">
        <v>10</v>
      </c>
      <c r="J111" s="408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</row>
    <row r="112" spans="1:46" s="31" customFormat="1" ht="51" customHeight="1">
      <c r="A112" s="672" t="s">
        <v>35</v>
      </c>
      <c r="B112" s="666" t="s">
        <v>323</v>
      </c>
      <c r="C112" s="634">
        <v>18</v>
      </c>
      <c r="D112" s="412">
        <v>10</v>
      </c>
      <c r="E112" s="411">
        <f t="shared" si="11"/>
        <v>10</v>
      </c>
      <c r="F112" s="417"/>
      <c r="G112" s="490" t="s">
        <v>468</v>
      </c>
      <c r="H112" s="408"/>
      <c r="I112" s="408"/>
      <c r="J112" s="408"/>
      <c r="K112" s="423"/>
      <c r="L112" s="424"/>
      <c r="M112" s="424"/>
      <c r="N112" s="424"/>
      <c r="O112" s="424"/>
      <c r="P112" s="424"/>
      <c r="Q112" s="423">
        <v>10</v>
      </c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  <c r="AF112" s="423"/>
      <c r="AG112" s="423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s="31" customFormat="1" ht="51" customHeight="1">
      <c r="A113" s="673"/>
      <c r="B113" s="667"/>
      <c r="C113" s="641"/>
      <c r="D113" s="412">
        <v>10</v>
      </c>
      <c r="E113" s="411">
        <f t="shared" si="11"/>
        <v>10</v>
      </c>
      <c r="F113" s="417"/>
      <c r="G113" s="490" t="s">
        <v>329</v>
      </c>
      <c r="H113" s="408"/>
      <c r="I113" s="408"/>
      <c r="J113" s="408"/>
      <c r="K113" s="423"/>
      <c r="L113" s="424"/>
      <c r="M113" s="424"/>
      <c r="N113" s="424"/>
      <c r="O113" s="424"/>
      <c r="P113" s="424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>
        <v>10</v>
      </c>
      <c r="AF113" s="423"/>
      <c r="AG113" s="423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s="31" customFormat="1" ht="51" customHeight="1">
      <c r="A114" s="673"/>
      <c r="B114" s="667"/>
      <c r="C114" s="641"/>
      <c r="D114" s="412">
        <v>10</v>
      </c>
      <c r="E114" s="411">
        <f t="shared" si="11"/>
        <v>10</v>
      </c>
      <c r="F114" s="417"/>
      <c r="G114" s="490" t="s">
        <v>381</v>
      </c>
      <c r="H114" s="408"/>
      <c r="I114" s="408"/>
      <c r="J114" s="408"/>
      <c r="K114" s="423"/>
      <c r="L114" s="424"/>
      <c r="M114" s="424"/>
      <c r="N114" s="424"/>
      <c r="O114" s="424"/>
      <c r="P114" s="424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  <c r="AF114" s="423"/>
      <c r="AG114" s="423">
        <v>10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s="31" customFormat="1" ht="51" customHeight="1">
      <c r="A115" s="675"/>
      <c r="B115" s="668"/>
      <c r="C115" s="636"/>
      <c r="D115" s="412">
        <v>10</v>
      </c>
      <c r="E115" s="411">
        <f t="shared" si="11"/>
        <v>10</v>
      </c>
      <c r="F115" s="417"/>
      <c r="G115" s="490" t="s">
        <v>304</v>
      </c>
      <c r="H115" s="408"/>
      <c r="I115" s="408"/>
      <c r="J115" s="408"/>
      <c r="K115" s="423"/>
      <c r="L115" s="423"/>
      <c r="M115" s="423"/>
      <c r="N115" s="424"/>
      <c r="O115" s="424"/>
      <c r="P115" s="424"/>
      <c r="Q115" s="423">
        <v>3</v>
      </c>
      <c r="R115" s="423"/>
      <c r="S115" s="424"/>
      <c r="T115" s="424"/>
      <c r="U115" s="424"/>
      <c r="V115" s="424"/>
      <c r="W115" s="424"/>
      <c r="X115" s="423"/>
      <c r="Y115" s="423"/>
      <c r="Z115" s="423"/>
      <c r="AA115" s="423"/>
      <c r="AB115" s="423"/>
      <c r="AC115" s="423"/>
      <c r="AD115" s="423"/>
      <c r="AE115" s="423">
        <v>5</v>
      </c>
      <c r="AF115" s="423"/>
      <c r="AG115" s="423">
        <v>2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s="31" customFormat="1" ht="62.25" customHeight="1">
      <c r="A116" s="672" t="s">
        <v>36</v>
      </c>
      <c r="B116" s="726" t="s">
        <v>316</v>
      </c>
      <c r="C116" s="634">
        <v>18</v>
      </c>
      <c r="D116" s="412">
        <v>10</v>
      </c>
      <c r="E116" s="411">
        <f t="shared" si="11"/>
        <v>10</v>
      </c>
      <c r="F116" s="407"/>
      <c r="G116" s="490" t="s">
        <v>469</v>
      </c>
      <c r="H116" s="408"/>
      <c r="I116" s="408"/>
      <c r="J116" s="408"/>
      <c r="K116" s="423"/>
      <c r="L116" s="424"/>
      <c r="M116" s="424"/>
      <c r="N116" s="424"/>
      <c r="O116" s="424"/>
      <c r="P116" s="424"/>
      <c r="Q116" s="423"/>
      <c r="R116" s="423"/>
      <c r="S116" s="423"/>
      <c r="T116" s="423"/>
      <c r="U116" s="424"/>
      <c r="V116" s="424"/>
      <c r="W116" s="424">
        <v>10</v>
      </c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s="31" customFormat="1" ht="62.25" customHeight="1">
      <c r="A117" s="656"/>
      <c r="B117" s="727"/>
      <c r="C117" s="654"/>
      <c r="D117" s="412">
        <v>10</v>
      </c>
      <c r="E117" s="411">
        <f t="shared" si="11"/>
        <v>10</v>
      </c>
      <c r="F117" s="422"/>
      <c r="G117" s="490" t="s">
        <v>382</v>
      </c>
      <c r="H117" s="408"/>
      <c r="I117" s="408"/>
      <c r="J117" s="408"/>
      <c r="K117" s="423"/>
      <c r="L117" s="424"/>
      <c r="M117" s="424"/>
      <c r="N117" s="424"/>
      <c r="O117" s="424"/>
      <c r="P117" s="424"/>
      <c r="Q117" s="423"/>
      <c r="R117" s="423"/>
      <c r="S117" s="423"/>
      <c r="T117" s="423"/>
      <c r="U117" s="424"/>
      <c r="V117" s="424"/>
      <c r="W117" s="424"/>
      <c r="X117" s="423"/>
      <c r="Y117" s="423"/>
      <c r="Z117" s="423"/>
      <c r="AA117" s="423"/>
      <c r="AB117" s="423">
        <v>10</v>
      </c>
      <c r="AC117" s="423"/>
      <c r="AD117" s="423"/>
      <c r="AE117" s="423"/>
      <c r="AF117" s="423"/>
      <c r="AG117" s="423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s="31" customFormat="1" ht="58.5" customHeight="1">
      <c r="A118" s="656"/>
      <c r="B118" s="727"/>
      <c r="C118" s="654"/>
      <c r="D118" s="412">
        <v>10</v>
      </c>
      <c r="E118" s="411">
        <f t="shared" si="11"/>
        <v>10</v>
      </c>
      <c r="F118" s="417"/>
      <c r="G118" s="493" t="s">
        <v>383</v>
      </c>
      <c r="H118" s="408"/>
      <c r="I118" s="408"/>
      <c r="J118" s="408"/>
      <c r="K118" s="423"/>
      <c r="L118" s="424"/>
      <c r="M118" s="424"/>
      <c r="N118" s="424"/>
      <c r="O118" s="424"/>
      <c r="P118" s="424"/>
      <c r="Q118" s="423"/>
      <c r="R118" s="423"/>
      <c r="S118" s="423"/>
      <c r="T118" s="423"/>
      <c r="U118" s="424"/>
      <c r="V118" s="424"/>
      <c r="W118" s="424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>
        <v>10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s="31" customFormat="1" ht="84" customHeight="1">
      <c r="A119" s="657"/>
      <c r="B119" s="728"/>
      <c r="C119" s="674"/>
      <c r="D119" s="412">
        <v>10</v>
      </c>
      <c r="E119" s="411">
        <f t="shared" si="11"/>
        <v>10</v>
      </c>
      <c r="F119" s="413"/>
      <c r="G119" s="490" t="s">
        <v>430</v>
      </c>
      <c r="H119" s="408"/>
      <c r="I119" s="408"/>
      <c r="J119" s="408"/>
      <c r="K119" s="423">
        <v>1</v>
      </c>
      <c r="L119" s="423"/>
      <c r="M119" s="423"/>
      <c r="N119" s="424"/>
      <c r="O119" s="424"/>
      <c r="P119" s="424"/>
      <c r="Q119" s="423"/>
      <c r="R119" s="423"/>
      <c r="S119" s="423"/>
      <c r="T119" s="423"/>
      <c r="U119" s="424"/>
      <c r="V119" s="424"/>
      <c r="W119" s="424">
        <v>3</v>
      </c>
      <c r="X119" s="423"/>
      <c r="Y119" s="423"/>
      <c r="Z119" s="423"/>
      <c r="AA119" s="423"/>
      <c r="AB119" s="423">
        <v>5</v>
      </c>
      <c r="AC119" s="423"/>
      <c r="AD119" s="424"/>
      <c r="AE119" s="423"/>
      <c r="AF119" s="423"/>
      <c r="AG119" s="423">
        <v>1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s="31" customFormat="1" ht="42" customHeight="1">
      <c r="A120" s="672" t="s">
        <v>37</v>
      </c>
      <c r="B120" s="666" t="s">
        <v>317</v>
      </c>
      <c r="C120" s="634">
        <v>18</v>
      </c>
      <c r="D120" s="412">
        <v>10</v>
      </c>
      <c r="E120" s="411">
        <f t="shared" si="11"/>
        <v>10</v>
      </c>
      <c r="F120" s="417"/>
      <c r="G120" s="490" t="s">
        <v>470</v>
      </c>
      <c r="H120" s="408"/>
      <c r="I120" s="408"/>
      <c r="J120" s="408"/>
      <c r="K120" s="423"/>
      <c r="L120" s="424"/>
      <c r="M120" s="424"/>
      <c r="N120" s="424"/>
      <c r="O120" s="424"/>
      <c r="P120" s="424"/>
      <c r="Q120" s="423"/>
      <c r="R120" s="423"/>
      <c r="S120" s="423"/>
      <c r="T120" s="423"/>
      <c r="U120" s="423"/>
      <c r="V120" s="423"/>
      <c r="W120" s="423">
        <v>10</v>
      </c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s="31" customFormat="1" ht="45" customHeight="1">
      <c r="A121" s="673"/>
      <c r="B121" s="667"/>
      <c r="C121" s="654"/>
      <c r="D121" s="412">
        <v>10</v>
      </c>
      <c r="E121" s="411">
        <f t="shared" si="11"/>
        <v>10</v>
      </c>
      <c r="F121" s="417"/>
      <c r="G121" s="490" t="s">
        <v>385</v>
      </c>
      <c r="H121" s="408"/>
      <c r="I121" s="408"/>
      <c r="J121" s="408"/>
      <c r="K121" s="423"/>
      <c r="L121" s="424"/>
      <c r="M121" s="424"/>
      <c r="N121" s="424"/>
      <c r="O121" s="424"/>
      <c r="P121" s="424"/>
      <c r="Q121" s="423">
        <v>10</v>
      </c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3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s="31" customFormat="1" ht="45" customHeight="1">
      <c r="A122" s="673"/>
      <c r="B122" s="667"/>
      <c r="C122" s="654"/>
      <c r="D122" s="412">
        <v>10</v>
      </c>
      <c r="E122" s="411">
        <f t="shared" si="11"/>
        <v>10</v>
      </c>
      <c r="F122" s="417"/>
      <c r="G122" s="490" t="s">
        <v>386</v>
      </c>
      <c r="H122" s="408"/>
      <c r="I122" s="408"/>
      <c r="J122" s="408"/>
      <c r="K122" s="423"/>
      <c r="L122" s="424"/>
      <c r="M122" s="424"/>
      <c r="N122" s="424"/>
      <c r="O122" s="424"/>
      <c r="P122" s="424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>
        <v>10</v>
      </c>
      <c r="AC122" s="423"/>
      <c r="AD122" s="423"/>
      <c r="AE122" s="423"/>
      <c r="AF122" s="423"/>
      <c r="AG122" s="423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s="31" customFormat="1" ht="40.5" customHeight="1">
      <c r="A123" s="673"/>
      <c r="B123" s="667"/>
      <c r="C123" s="654"/>
      <c r="D123" s="412">
        <v>10</v>
      </c>
      <c r="E123" s="411">
        <f t="shared" si="11"/>
        <v>10</v>
      </c>
      <c r="F123" s="417"/>
      <c r="G123" s="490" t="s">
        <v>429</v>
      </c>
      <c r="H123" s="408"/>
      <c r="I123" s="408"/>
      <c r="J123" s="408"/>
      <c r="K123" s="423"/>
      <c r="L123" s="424"/>
      <c r="M123" s="424"/>
      <c r="N123" s="424"/>
      <c r="O123" s="424"/>
      <c r="P123" s="424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  <c r="AF123" s="423"/>
      <c r="AG123" s="423">
        <v>10</v>
      </c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s="31" customFormat="1" ht="45" customHeight="1">
      <c r="A124" s="673"/>
      <c r="B124" s="667"/>
      <c r="C124" s="654"/>
      <c r="D124" s="412">
        <v>10</v>
      </c>
      <c r="E124" s="411">
        <f t="shared" si="11"/>
        <v>10</v>
      </c>
      <c r="F124" s="417"/>
      <c r="G124" s="490" t="s">
        <v>369</v>
      </c>
      <c r="H124" s="408"/>
      <c r="I124" s="408"/>
      <c r="J124" s="408"/>
      <c r="K124" s="423"/>
      <c r="L124" s="424"/>
      <c r="M124" s="424"/>
      <c r="N124" s="424"/>
      <c r="O124" s="424"/>
      <c r="P124" s="424"/>
      <c r="Q124" s="423">
        <v>3</v>
      </c>
      <c r="R124" s="423"/>
      <c r="S124" s="423"/>
      <c r="T124" s="423"/>
      <c r="U124" s="423"/>
      <c r="V124" s="423"/>
      <c r="W124" s="423">
        <v>7</v>
      </c>
      <c r="X124" s="423"/>
      <c r="Y124" s="423"/>
      <c r="Z124" s="423"/>
      <c r="AA124" s="423"/>
      <c r="AB124" s="423"/>
      <c r="AC124" s="423"/>
      <c r="AD124" s="423"/>
      <c r="AE124" s="423"/>
      <c r="AF124" s="423"/>
      <c r="AG124" s="423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s="31" customFormat="1" ht="42.75" customHeight="1">
      <c r="A125" s="675"/>
      <c r="B125" s="668"/>
      <c r="C125" s="674"/>
      <c r="D125" s="412">
        <v>10</v>
      </c>
      <c r="E125" s="411">
        <f t="shared" si="11"/>
        <v>10</v>
      </c>
      <c r="F125" s="417"/>
      <c r="G125" s="490" t="s">
        <v>373</v>
      </c>
      <c r="H125" s="408"/>
      <c r="I125" s="408"/>
      <c r="J125" s="408"/>
      <c r="K125" s="423">
        <v>4</v>
      </c>
      <c r="L125" s="423"/>
      <c r="M125" s="423"/>
      <c r="N125" s="424"/>
      <c r="O125" s="424"/>
      <c r="P125" s="424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>
        <v>5</v>
      </c>
      <c r="AC125" s="423"/>
      <c r="AD125" s="423"/>
      <c r="AE125" s="423"/>
      <c r="AF125" s="423"/>
      <c r="AG125" s="423">
        <v>1</v>
      </c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s="31" customFormat="1" ht="30.75" customHeight="1">
      <c r="A126" s="647" t="s">
        <v>40</v>
      </c>
      <c r="B126" s="648"/>
      <c r="C126" s="426"/>
      <c r="D126" s="419">
        <f>SUM(D96:D125)</f>
        <v>300</v>
      </c>
      <c r="E126" s="419">
        <f aca="true" t="shared" si="12" ref="E126:AG126">SUM(E96:E125)</f>
        <v>300</v>
      </c>
      <c r="F126" s="419"/>
      <c r="G126" s="492"/>
      <c r="H126" s="419">
        <f t="shared" si="12"/>
        <v>0</v>
      </c>
      <c r="I126" s="419">
        <f t="shared" si="12"/>
        <v>10</v>
      </c>
      <c r="J126" s="419">
        <f t="shared" si="12"/>
        <v>0</v>
      </c>
      <c r="K126" s="419">
        <f t="shared" si="12"/>
        <v>14</v>
      </c>
      <c r="L126" s="419">
        <f t="shared" si="12"/>
        <v>0</v>
      </c>
      <c r="M126" s="419">
        <f t="shared" si="12"/>
        <v>0</v>
      </c>
      <c r="N126" s="419">
        <f t="shared" si="12"/>
        <v>0</v>
      </c>
      <c r="O126" s="419">
        <f t="shared" si="12"/>
        <v>0</v>
      </c>
      <c r="P126" s="419">
        <f t="shared" si="12"/>
        <v>0</v>
      </c>
      <c r="Q126" s="419">
        <f t="shared" si="12"/>
        <v>51</v>
      </c>
      <c r="R126" s="419">
        <f t="shared" si="12"/>
        <v>0</v>
      </c>
      <c r="S126" s="419">
        <f t="shared" si="12"/>
        <v>21</v>
      </c>
      <c r="T126" s="419">
        <f t="shared" si="12"/>
        <v>0</v>
      </c>
      <c r="U126" s="419">
        <f t="shared" si="12"/>
        <v>0</v>
      </c>
      <c r="V126" s="419">
        <f t="shared" si="12"/>
        <v>0</v>
      </c>
      <c r="W126" s="419">
        <f t="shared" si="12"/>
        <v>59</v>
      </c>
      <c r="X126" s="419">
        <f t="shared" si="12"/>
        <v>0</v>
      </c>
      <c r="Y126" s="419">
        <f t="shared" si="12"/>
        <v>0</v>
      </c>
      <c r="Z126" s="419">
        <f t="shared" si="12"/>
        <v>0</v>
      </c>
      <c r="AA126" s="419">
        <f t="shared" si="12"/>
        <v>0</v>
      </c>
      <c r="AB126" s="419">
        <f t="shared" si="12"/>
        <v>53</v>
      </c>
      <c r="AC126" s="419">
        <f t="shared" si="12"/>
        <v>0</v>
      </c>
      <c r="AD126" s="419">
        <f t="shared" si="12"/>
        <v>0</v>
      </c>
      <c r="AE126" s="419">
        <f t="shared" si="12"/>
        <v>36</v>
      </c>
      <c r="AF126" s="419">
        <f t="shared" si="12"/>
        <v>0</v>
      </c>
      <c r="AG126" s="440">
        <f t="shared" si="12"/>
        <v>56</v>
      </c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s="402" customFormat="1" ht="17.25" customHeight="1">
      <c r="A127" s="720" t="s">
        <v>330</v>
      </c>
      <c r="B127" s="721"/>
      <c r="C127" s="722"/>
      <c r="D127" s="722"/>
      <c r="E127" s="721"/>
      <c r="F127" s="721"/>
      <c r="G127" s="722"/>
      <c r="H127" s="722"/>
      <c r="I127" s="722"/>
      <c r="J127" s="722"/>
      <c r="K127" s="722"/>
      <c r="L127" s="722"/>
      <c r="M127" s="722"/>
      <c r="N127" s="722"/>
      <c r="O127" s="722"/>
      <c r="P127" s="722"/>
      <c r="Q127" s="722"/>
      <c r="R127" s="722"/>
      <c r="S127" s="722"/>
      <c r="T127" s="722"/>
      <c r="U127" s="722"/>
      <c r="V127" s="722"/>
      <c r="W127" s="722"/>
      <c r="X127" s="722"/>
      <c r="Y127" s="722"/>
      <c r="Z127" s="722"/>
      <c r="AA127" s="722"/>
      <c r="AB127" s="722"/>
      <c r="AC127" s="722"/>
      <c r="AD127" s="722"/>
      <c r="AE127" s="722"/>
      <c r="AF127" s="722"/>
      <c r="AG127" s="723"/>
      <c r="AH127" s="15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</row>
    <row r="128" spans="1:46" s="31" customFormat="1" ht="60.75" customHeight="1">
      <c r="A128" s="403" t="s">
        <v>33</v>
      </c>
      <c r="B128" s="404" t="s">
        <v>510</v>
      </c>
      <c r="C128" s="405"/>
      <c r="D128" s="406"/>
      <c r="E128" s="405"/>
      <c r="F128" s="407"/>
      <c r="G128" s="490"/>
      <c r="H128" s="408"/>
      <c r="I128" s="408"/>
      <c r="J128" s="408"/>
      <c r="K128" s="408"/>
      <c r="L128" s="409"/>
      <c r="M128" s="409"/>
      <c r="N128" s="409"/>
      <c r="O128" s="409"/>
      <c r="P128" s="409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8"/>
      <c r="AB128" s="408"/>
      <c r="AC128" s="408"/>
      <c r="AD128" s="408"/>
      <c r="AE128" s="408"/>
      <c r="AF128" s="408"/>
      <c r="AG128" s="408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s="31" customFormat="1" ht="38.25" customHeight="1">
      <c r="A129" s="476"/>
      <c r="B129" s="666" t="s">
        <v>303</v>
      </c>
      <c r="C129" s="634">
        <v>18</v>
      </c>
      <c r="D129" s="412">
        <v>13</v>
      </c>
      <c r="E129" s="411">
        <v>13</v>
      </c>
      <c r="F129" s="417"/>
      <c r="G129" s="490" t="s">
        <v>471</v>
      </c>
      <c r="H129" s="408"/>
      <c r="I129" s="409"/>
      <c r="J129" s="408"/>
      <c r="K129" s="408"/>
      <c r="L129" s="409"/>
      <c r="M129" s="408"/>
      <c r="N129" s="408"/>
      <c r="O129" s="409"/>
      <c r="P129" s="408">
        <v>13</v>
      </c>
      <c r="Q129" s="408"/>
      <c r="R129" s="409"/>
      <c r="S129" s="408"/>
      <c r="T129" s="409"/>
      <c r="U129" s="408"/>
      <c r="V129" s="408"/>
      <c r="W129" s="409"/>
      <c r="X129" s="408"/>
      <c r="Y129" s="408"/>
      <c r="Z129" s="409"/>
      <c r="AA129" s="408"/>
      <c r="AB129" s="408"/>
      <c r="AC129" s="408"/>
      <c r="AD129" s="409"/>
      <c r="AE129" s="408"/>
      <c r="AF129" s="409"/>
      <c r="AG129" s="408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s="31" customFormat="1" ht="37.5" customHeight="1">
      <c r="A130" s="476"/>
      <c r="B130" s="667"/>
      <c r="C130" s="654"/>
      <c r="D130" s="412">
        <v>13</v>
      </c>
      <c r="E130" s="411">
        <v>13</v>
      </c>
      <c r="F130" s="417"/>
      <c r="G130" s="490" t="s">
        <v>388</v>
      </c>
      <c r="H130" s="408"/>
      <c r="I130" s="409"/>
      <c r="J130" s="408"/>
      <c r="K130" s="408"/>
      <c r="L130" s="409">
        <v>3</v>
      </c>
      <c r="M130" s="408"/>
      <c r="N130" s="408"/>
      <c r="O130" s="409"/>
      <c r="P130" s="408"/>
      <c r="Q130" s="408"/>
      <c r="R130" s="409"/>
      <c r="S130" s="408"/>
      <c r="T130" s="409"/>
      <c r="U130" s="408"/>
      <c r="V130" s="408"/>
      <c r="W130" s="409"/>
      <c r="X130" s="408">
        <v>10</v>
      </c>
      <c r="Y130" s="408"/>
      <c r="Z130" s="409"/>
      <c r="AA130" s="408"/>
      <c r="AB130" s="408"/>
      <c r="AC130" s="408"/>
      <c r="AD130" s="409"/>
      <c r="AE130" s="408"/>
      <c r="AF130" s="409"/>
      <c r="AG130" s="408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s="31" customFormat="1" ht="39" customHeight="1">
      <c r="A131" s="477"/>
      <c r="B131" s="668"/>
      <c r="C131" s="674"/>
      <c r="D131" s="412">
        <v>10</v>
      </c>
      <c r="E131" s="411">
        <v>10</v>
      </c>
      <c r="F131" s="417"/>
      <c r="G131" s="490" t="s">
        <v>374</v>
      </c>
      <c r="H131" s="408"/>
      <c r="I131" s="409"/>
      <c r="J131" s="408"/>
      <c r="K131" s="408"/>
      <c r="L131" s="409"/>
      <c r="M131" s="408"/>
      <c r="N131" s="408"/>
      <c r="O131" s="409">
        <v>2</v>
      </c>
      <c r="P131" s="408"/>
      <c r="Q131" s="408"/>
      <c r="R131" s="409"/>
      <c r="S131" s="408"/>
      <c r="T131" s="409"/>
      <c r="U131" s="408">
        <v>8</v>
      </c>
      <c r="V131" s="408"/>
      <c r="W131" s="409"/>
      <c r="X131" s="408"/>
      <c r="Y131" s="408"/>
      <c r="Z131" s="409"/>
      <c r="AA131" s="408"/>
      <c r="AB131" s="408"/>
      <c r="AC131" s="408"/>
      <c r="AD131" s="409"/>
      <c r="AE131" s="408"/>
      <c r="AF131" s="409"/>
      <c r="AG131" s="408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s="31" customFormat="1" ht="45" customHeight="1">
      <c r="A132" s="476"/>
      <c r="B132" s="410" t="s">
        <v>305</v>
      </c>
      <c r="C132" s="32">
        <v>18</v>
      </c>
      <c r="D132" s="412">
        <v>14</v>
      </c>
      <c r="E132" s="34">
        <v>14</v>
      </c>
      <c r="F132" s="407"/>
      <c r="G132" s="490" t="s">
        <v>428</v>
      </c>
      <c r="H132" s="408"/>
      <c r="I132" s="408"/>
      <c r="J132" s="408"/>
      <c r="K132" s="408"/>
      <c r="L132" s="408">
        <v>2</v>
      </c>
      <c r="M132" s="408"/>
      <c r="N132" s="409" t="s">
        <v>327</v>
      </c>
      <c r="O132" s="409">
        <v>2</v>
      </c>
      <c r="P132" s="409">
        <v>2</v>
      </c>
      <c r="Q132" s="408"/>
      <c r="R132" s="408"/>
      <c r="S132" s="408"/>
      <c r="T132" s="408"/>
      <c r="U132" s="408">
        <v>2</v>
      </c>
      <c r="V132" s="408"/>
      <c r="W132" s="408"/>
      <c r="X132" s="408">
        <v>6</v>
      </c>
      <c r="Y132" s="408"/>
      <c r="Z132" s="408"/>
      <c r="AA132" s="408"/>
      <c r="AB132" s="408"/>
      <c r="AC132" s="408"/>
      <c r="AD132" s="408"/>
      <c r="AE132" s="408"/>
      <c r="AF132" s="408"/>
      <c r="AG132" s="408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</row>
    <row r="133" spans="1:46" s="31" customFormat="1" ht="45" customHeight="1">
      <c r="A133" s="673"/>
      <c r="B133" s="410" t="s">
        <v>306</v>
      </c>
      <c r="C133" s="32">
        <v>18</v>
      </c>
      <c r="D133" s="412">
        <v>16</v>
      </c>
      <c r="E133" s="411">
        <v>16</v>
      </c>
      <c r="F133" s="407"/>
      <c r="G133" s="490" t="s">
        <v>389</v>
      </c>
      <c r="H133" s="408"/>
      <c r="I133" s="408"/>
      <c r="J133" s="408"/>
      <c r="K133" s="408"/>
      <c r="L133" s="408">
        <v>1</v>
      </c>
      <c r="M133" s="408"/>
      <c r="N133" s="409"/>
      <c r="O133" s="409">
        <v>1</v>
      </c>
      <c r="P133" s="409">
        <v>2</v>
      </c>
      <c r="Q133" s="408"/>
      <c r="R133" s="408"/>
      <c r="S133" s="408"/>
      <c r="T133" s="408"/>
      <c r="U133" s="408">
        <v>8</v>
      </c>
      <c r="V133" s="408"/>
      <c r="W133" s="408"/>
      <c r="X133" s="408">
        <v>4</v>
      </c>
      <c r="Y133" s="408"/>
      <c r="Z133" s="408"/>
      <c r="AA133" s="408"/>
      <c r="AB133" s="408"/>
      <c r="AC133" s="408"/>
      <c r="AD133" s="408"/>
      <c r="AE133" s="408"/>
      <c r="AF133" s="408"/>
      <c r="AG133" s="408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s="31" customFormat="1" ht="45" customHeight="1">
      <c r="A134" s="656"/>
      <c r="B134" s="416" t="s">
        <v>331</v>
      </c>
      <c r="C134" s="411">
        <v>18</v>
      </c>
      <c r="D134" s="412">
        <v>13</v>
      </c>
      <c r="E134" s="34">
        <v>13</v>
      </c>
      <c r="F134" s="417"/>
      <c r="G134" s="490" t="s">
        <v>360</v>
      </c>
      <c r="H134" s="408"/>
      <c r="I134" s="408"/>
      <c r="J134" s="408"/>
      <c r="K134" s="408"/>
      <c r="L134" s="408">
        <v>1</v>
      </c>
      <c r="M134" s="408"/>
      <c r="N134" s="409"/>
      <c r="O134" s="409"/>
      <c r="P134" s="409">
        <v>4</v>
      </c>
      <c r="Q134" s="408"/>
      <c r="R134" s="408"/>
      <c r="S134" s="408"/>
      <c r="T134" s="408"/>
      <c r="U134" s="408">
        <v>6</v>
      </c>
      <c r="V134" s="408"/>
      <c r="W134" s="408"/>
      <c r="X134" s="408">
        <v>2</v>
      </c>
      <c r="Y134" s="409"/>
      <c r="Z134" s="409"/>
      <c r="AA134" s="409"/>
      <c r="AB134" s="408"/>
      <c r="AC134" s="408"/>
      <c r="AD134" s="408"/>
      <c r="AE134" s="408"/>
      <c r="AF134" s="408"/>
      <c r="AG134" s="408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s="31" customFormat="1" ht="59.25" customHeight="1">
      <c r="A135" s="656"/>
      <c r="B135" s="478" t="s">
        <v>307</v>
      </c>
      <c r="C135" s="34">
        <v>18</v>
      </c>
      <c r="D135" s="412">
        <v>22</v>
      </c>
      <c r="E135" s="34">
        <v>22</v>
      </c>
      <c r="F135" s="417"/>
      <c r="G135" s="490" t="s">
        <v>358</v>
      </c>
      <c r="H135" s="408"/>
      <c r="I135" s="408"/>
      <c r="J135" s="408"/>
      <c r="K135" s="408"/>
      <c r="L135" s="408">
        <v>2</v>
      </c>
      <c r="M135" s="408"/>
      <c r="N135" s="409"/>
      <c r="O135" s="409">
        <v>9</v>
      </c>
      <c r="P135" s="409">
        <v>9</v>
      </c>
      <c r="Q135" s="408"/>
      <c r="R135" s="408"/>
      <c r="S135" s="408"/>
      <c r="T135" s="408"/>
      <c r="U135" s="408">
        <v>2</v>
      </c>
      <c r="V135" s="408"/>
      <c r="W135" s="408"/>
      <c r="X135" s="408"/>
      <c r="Y135" s="409"/>
      <c r="Z135" s="409"/>
      <c r="AA135" s="409"/>
      <c r="AB135" s="408"/>
      <c r="AC135" s="408"/>
      <c r="AD135" s="408"/>
      <c r="AE135" s="408"/>
      <c r="AF135" s="408"/>
      <c r="AG135" s="408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s="31" customFormat="1" ht="45" customHeight="1">
      <c r="A136" s="656"/>
      <c r="B136" s="416" t="s">
        <v>309</v>
      </c>
      <c r="C136" s="411">
        <v>18</v>
      </c>
      <c r="D136" s="411">
        <v>14</v>
      </c>
      <c r="E136" s="411">
        <v>14</v>
      </c>
      <c r="F136" s="417"/>
      <c r="G136" s="490" t="s">
        <v>340</v>
      </c>
      <c r="H136" s="408"/>
      <c r="I136" s="408"/>
      <c r="J136" s="408"/>
      <c r="K136" s="408"/>
      <c r="L136" s="408">
        <v>1</v>
      </c>
      <c r="M136" s="408"/>
      <c r="N136" s="409"/>
      <c r="O136" s="409">
        <v>5</v>
      </c>
      <c r="P136" s="409">
        <v>2</v>
      </c>
      <c r="Q136" s="408"/>
      <c r="R136" s="408"/>
      <c r="S136" s="408"/>
      <c r="T136" s="408"/>
      <c r="U136" s="408">
        <v>4</v>
      </c>
      <c r="V136" s="408"/>
      <c r="W136" s="408"/>
      <c r="X136" s="408">
        <v>2</v>
      </c>
      <c r="Y136" s="408"/>
      <c r="Z136" s="408"/>
      <c r="AA136" s="409"/>
      <c r="AB136" s="409"/>
      <c r="AC136" s="409"/>
      <c r="AD136" s="408"/>
      <c r="AE136" s="408"/>
      <c r="AF136" s="408"/>
      <c r="AG136" s="408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s="31" customFormat="1" ht="45" customHeight="1">
      <c r="A137" s="425"/>
      <c r="B137" s="416" t="s">
        <v>310</v>
      </c>
      <c r="C137" s="411">
        <v>18</v>
      </c>
      <c r="D137" s="412">
        <v>13</v>
      </c>
      <c r="E137" s="411">
        <v>13</v>
      </c>
      <c r="F137" s="417"/>
      <c r="G137" s="490" t="s">
        <v>319</v>
      </c>
      <c r="H137" s="408"/>
      <c r="I137" s="408"/>
      <c r="J137" s="408"/>
      <c r="K137" s="408"/>
      <c r="L137" s="408">
        <v>4</v>
      </c>
      <c r="M137" s="408"/>
      <c r="N137" s="409"/>
      <c r="O137" s="409">
        <v>1</v>
      </c>
      <c r="P137" s="409">
        <v>1</v>
      </c>
      <c r="Q137" s="408"/>
      <c r="R137" s="408"/>
      <c r="S137" s="408"/>
      <c r="T137" s="408"/>
      <c r="U137" s="408">
        <v>3</v>
      </c>
      <c r="V137" s="408"/>
      <c r="W137" s="408"/>
      <c r="X137" s="408">
        <v>4</v>
      </c>
      <c r="Y137" s="408"/>
      <c r="Z137" s="408"/>
      <c r="AA137" s="409"/>
      <c r="AB137" s="409"/>
      <c r="AC137" s="409"/>
      <c r="AD137" s="408"/>
      <c r="AE137" s="408"/>
      <c r="AF137" s="408"/>
      <c r="AG137" s="408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s="31" customFormat="1" ht="45" customHeight="1">
      <c r="A138" s="425"/>
      <c r="B138" s="410" t="s">
        <v>312</v>
      </c>
      <c r="C138" s="32">
        <v>18</v>
      </c>
      <c r="D138" s="412">
        <v>9</v>
      </c>
      <c r="E138" s="411">
        <v>9</v>
      </c>
      <c r="F138" s="407"/>
      <c r="G138" s="490" t="s">
        <v>320</v>
      </c>
      <c r="H138" s="408"/>
      <c r="I138" s="408"/>
      <c r="J138" s="408"/>
      <c r="K138" s="408"/>
      <c r="L138" s="408">
        <v>3</v>
      </c>
      <c r="M138" s="408"/>
      <c r="N138" s="409"/>
      <c r="O138" s="409"/>
      <c r="P138" s="409"/>
      <c r="Q138" s="408"/>
      <c r="R138" s="408"/>
      <c r="S138" s="408"/>
      <c r="T138" s="408"/>
      <c r="U138" s="408"/>
      <c r="V138" s="408"/>
      <c r="W138" s="408"/>
      <c r="X138" s="408">
        <v>6</v>
      </c>
      <c r="Y138" s="408"/>
      <c r="Z138" s="408"/>
      <c r="AA138" s="409"/>
      <c r="AB138" s="409"/>
      <c r="AC138" s="409"/>
      <c r="AD138" s="408"/>
      <c r="AE138" s="408"/>
      <c r="AF138" s="408"/>
      <c r="AG138" s="408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s="31" customFormat="1" ht="45" customHeight="1">
      <c r="A139" s="425"/>
      <c r="B139" s="410" t="s">
        <v>332</v>
      </c>
      <c r="C139" s="32">
        <v>18</v>
      </c>
      <c r="D139" s="412">
        <v>6</v>
      </c>
      <c r="E139" s="34">
        <v>6</v>
      </c>
      <c r="F139" s="414"/>
      <c r="G139" s="490" t="s">
        <v>333</v>
      </c>
      <c r="H139" s="408"/>
      <c r="I139" s="408"/>
      <c r="J139" s="408"/>
      <c r="K139" s="408"/>
      <c r="L139" s="408">
        <v>4</v>
      </c>
      <c r="M139" s="408"/>
      <c r="N139" s="409"/>
      <c r="O139" s="409"/>
      <c r="P139" s="409">
        <v>1</v>
      </c>
      <c r="Q139" s="408"/>
      <c r="R139" s="408"/>
      <c r="S139" s="408"/>
      <c r="T139" s="408"/>
      <c r="U139" s="408">
        <v>1</v>
      </c>
      <c r="V139" s="408"/>
      <c r="W139" s="408"/>
      <c r="X139" s="408"/>
      <c r="Y139" s="408"/>
      <c r="Z139" s="408"/>
      <c r="AA139" s="408"/>
      <c r="AB139" s="408"/>
      <c r="AC139" s="408"/>
      <c r="AD139" s="408"/>
      <c r="AE139" s="408"/>
      <c r="AF139" s="408"/>
      <c r="AG139" s="408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s="31" customFormat="1" ht="45" customHeight="1">
      <c r="A140" s="425"/>
      <c r="B140" s="666" t="s">
        <v>313</v>
      </c>
      <c r="C140" s="634">
        <v>18</v>
      </c>
      <c r="D140" s="412">
        <v>13</v>
      </c>
      <c r="E140" s="34">
        <v>13</v>
      </c>
      <c r="F140" s="417"/>
      <c r="G140" s="490" t="s">
        <v>425</v>
      </c>
      <c r="H140" s="408"/>
      <c r="I140" s="408"/>
      <c r="J140" s="408"/>
      <c r="K140" s="408"/>
      <c r="L140" s="408"/>
      <c r="M140" s="408"/>
      <c r="N140" s="409"/>
      <c r="O140" s="409">
        <v>4</v>
      </c>
      <c r="P140" s="409">
        <v>1</v>
      </c>
      <c r="Q140" s="408"/>
      <c r="R140" s="408"/>
      <c r="S140" s="408"/>
      <c r="T140" s="408"/>
      <c r="U140" s="408">
        <v>4</v>
      </c>
      <c r="V140" s="408"/>
      <c r="W140" s="408"/>
      <c r="X140" s="408">
        <v>4</v>
      </c>
      <c r="Y140" s="408"/>
      <c r="Z140" s="408"/>
      <c r="AA140" s="408"/>
      <c r="AB140" s="408"/>
      <c r="AC140" s="408"/>
      <c r="AD140" s="408"/>
      <c r="AE140" s="408"/>
      <c r="AF140" s="408"/>
      <c r="AG140" s="408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s="31" customFormat="1" ht="45" customHeight="1">
      <c r="A141" s="425"/>
      <c r="B141" s="668"/>
      <c r="C141" s="674"/>
      <c r="D141" s="412">
        <v>17</v>
      </c>
      <c r="E141" s="34">
        <v>17</v>
      </c>
      <c r="F141" s="417"/>
      <c r="G141" s="490" t="s">
        <v>426</v>
      </c>
      <c r="H141" s="408"/>
      <c r="I141" s="408"/>
      <c r="J141" s="408"/>
      <c r="K141" s="408"/>
      <c r="L141" s="408">
        <v>17</v>
      </c>
      <c r="M141" s="408"/>
      <c r="N141" s="409"/>
      <c r="O141" s="409"/>
      <c r="P141" s="409"/>
      <c r="Q141" s="408"/>
      <c r="R141" s="408"/>
      <c r="S141" s="408"/>
      <c r="T141" s="408"/>
      <c r="U141" s="408"/>
      <c r="V141" s="408"/>
      <c r="W141" s="408"/>
      <c r="X141" s="408"/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s="31" customFormat="1" ht="45" customHeight="1">
      <c r="A142" s="425"/>
      <c r="B142" s="666" t="s">
        <v>334</v>
      </c>
      <c r="C142" s="634">
        <v>18</v>
      </c>
      <c r="D142" s="412">
        <v>12</v>
      </c>
      <c r="E142" s="411">
        <v>12</v>
      </c>
      <c r="F142" s="417"/>
      <c r="G142" s="490" t="s">
        <v>427</v>
      </c>
      <c r="H142" s="408"/>
      <c r="I142" s="408"/>
      <c r="J142" s="408"/>
      <c r="K142" s="408"/>
      <c r="L142" s="408">
        <v>8</v>
      </c>
      <c r="M142" s="408"/>
      <c r="N142" s="409"/>
      <c r="O142" s="409"/>
      <c r="P142" s="409"/>
      <c r="Q142" s="408"/>
      <c r="R142" s="408"/>
      <c r="S142" s="408"/>
      <c r="T142" s="408"/>
      <c r="U142" s="408">
        <v>4</v>
      </c>
      <c r="V142" s="408"/>
      <c r="W142" s="408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s="31" customFormat="1" ht="45" customHeight="1">
      <c r="A143" s="464"/>
      <c r="B143" s="668"/>
      <c r="C143" s="674"/>
      <c r="D143" s="412">
        <v>14</v>
      </c>
      <c r="E143" s="34">
        <v>14</v>
      </c>
      <c r="F143" s="417"/>
      <c r="G143" s="490" t="s">
        <v>390</v>
      </c>
      <c r="H143" s="408"/>
      <c r="I143" s="408"/>
      <c r="J143" s="408"/>
      <c r="K143" s="408"/>
      <c r="L143" s="408">
        <v>2</v>
      </c>
      <c r="M143" s="408"/>
      <c r="N143" s="409"/>
      <c r="O143" s="409">
        <v>5</v>
      </c>
      <c r="P143" s="409">
        <v>5</v>
      </c>
      <c r="Q143" s="408"/>
      <c r="R143" s="408"/>
      <c r="S143" s="408"/>
      <c r="T143" s="408"/>
      <c r="U143" s="408"/>
      <c r="V143" s="408"/>
      <c r="W143" s="408"/>
      <c r="X143" s="408">
        <v>2</v>
      </c>
      <c r="Y143" s="408"/>
      <c r="Z143" s="408"/>
      <c r="AA143" s="408"/>
      <c r="AB143" s="408"/>
      <c r="AC143" s="408"/>
      <c r="AD143" s="408"/>
      <c r="AE143" s="408"/>
      <c r="AF143" s="408"/>
      <c r="AG143" s="408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s="31" customFormat="1" ht="108" customHeight="1">
      <c r="A144" s="415" t="s">
        <v>34</v>
      </c>
      <c r="B144" s="474" t="s">
        <v>335</v>
      </c>
      <c r="C144" s="411">
        <v>18</v>
      </c>
      <c r="D144" s="412">
        <v>15</v>
      </c>
      <c r="E144" s="34">
        <v>15</v>
      </c>
      <c r="F144" s="417"/>
      <c r="G144" s="490" t="s">
        <v>473</v>
      </c>
      <c r="H144" s="408"/>
      <c r="I144" s="408"/>
      <c r="J144" s="408"/>
      <c r="K144" s="408"/>
      <c r="L144" s="409">
        <v>8</v>
      </c>
      <c r="M144" s="409"/>
      <c r="N144" s="409"/>
      <c r="O144" s="409"/>
      <c r="P144" s="409">
        <v>1</v>
      </c>
      <c r="Q144" s="408"/>
      <c r="R144" s="408"/>
      <c r="S144" s="408"/>
      <c r="T144" s="408"/>
      <c r="U144" s="408">
        <v>2</v>
      </c>
      <c r="V144" s="408"/>
      <c r="W144" s="408"/>
      <c r="X144" s="408">
        <v>4</v>
      </c>
      <c r="Y144" s="408"/>
      <c r="Z144" s="408"/>
      <c r="AA144" s="408"/>
      <c r="AB144" s="408"/>
      <c r="AC144" s="408"/>
      <c r="AD144" s="408"/>
      <c r="AE144" s="408"/>
      <c r="AF144" s="408"/>
      <c r="AG144" s="408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s="31" customFormat="1" ht="52.5" customHeight="1">
      <c r="A145" s="672" t="s">
        <v>35</v>
      </c>
      <c r="B145" s="666" t="s">
        <v>323</v>
      </c>
      <c r="C145" s="634">
        <v>18</v>
      </c>
      <c r="D145" s="412">
        <v>13</v>
      </c>
      <c r="E145" s="246">
        <v>13</v>
      </c>
      <c r="F145" s="417"/>
      <c r="G145" s="490" t="s">
        <v>474</v>
      </c>
      <c r="H145" s="408"/>
      <c r="I145" s="408"/>
      <c r="J145" s="408"/>
      <c r="K145" s="408"/>
      <c r="L145" s="409"/>
      <c r="M145" s="409"/>
      <c r="N145" s="409"/>
      <c r="O145" s="409">
        <v>5</v>
      </c>
      <c r="P145" s="409"/>
      <c r="Q145" s="408"/>
      <c r="R145" s="408"/>
      <c r="S145" s="408"/>
      <c r="T145" s="408"/>
      <c r="U145" s="408">
        <v>5</v>
      </c>
      <c r="V145" s="408"/>
      <c r="W145" s="408"/>
      <c r="X145" s="408">
        <v>3</v>
      </c>
      <c r="Y145" s="408"/>
      <c r="Z145" s="408"/>
      <c r="AA145" s="408"/>
      <c r="AB145" s="408"/>
      <c r="AC145" s="408"/>
      <c r="AD145" s="408"/>
      <c r="AE145" s="408"/>
      <c r="AF145" s="408"/>
      <c r="AG145" s="408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s="31" customFormat="1" ht="48.75" customHeight="1">
      <c r="A146" s="675"/>
      <c r="B146" s="668"/>
      <c r="C146" s="674"/>
      <c r="D146" s="412">
        <v>6</v>
      </c>
      <c r="E146" s="246">
        <v>6</v>
      </c>
      <c r="F146" s="417"/>
      <c r="G146" s="490" t="s">
        <v>336</v>
      </c>
      <c r="H146" s="408"/>
      <c r="I146" s="408"/>
      <c r="J146" s="408"/>
      <c r="K146" s="408"/>
      <c r="L146" s="408"/>
      <c r="M146" s="408"/>
      <c r="N146" s="409"/>
      <c r="O146" s="409"/>
      <c r="P146" s="409">
        <v>6</v>
      </c>
      <c r="Q146" s="408"/>
      <c r="R146" s="408"/>
      <c r="S146" s="409"/>
      <c r="T146" s="409"/>
      <c r="U146" s="409"/>
      <c r="V146" s="409"/>
      <c r="W146" s="409"/>
      <c r="X146" s="408"/>
      <c r="Y146" s="408"/>
      <c r="Z146" s="408"/>
      <c r="AA146" s="408"/>
      <c r="AB146" s="408"/>
      <c r="AC146" s="408"/>
      <c r="AD146" s="408"/>
      <c r="AE146" s="408"/>
      <c r="AF146" s="408"/>
      <c r="AG146" s="408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s="31" customFormat="1" ht="279.75" customHeight="1">
      <c r="A147" s="415" t="s">
        <v>36</v>
      </c>
      <c r="B147" s="474" t="s">
        <v>314</v>
      </c>
      <c r="C147" s="411">
        <v>18</v>
      </c>
      <c r="D147" s="412">
        <v>4</v>
      </c>
      <c r="E147" s="34">
        <v>4</v>
      </c>
      <c r="F147" s="417"/>
      <c r="G147" s="490" t="s">
        <v>472</v>
      </c>
      <c r="H147" s="408"/>
      <c r="I147" s="408"/>
      <c r="J147" s="408"/>
      <c r="K147" s="408"/>
      <c r="L147" s="409"/>
      <c r="M147" s="409"/>
      <c r="N147" s="409"/>
      <c r="O147" s="409"/>
      <c r="P147" s="409"/>
      <c r="Q147" s="408"/>
      <c r="R147" s="408"/>
      <c r="S147" s="408"/>
      <c r="T147" s="408"/>
      <c r="U147" s="408">
        <v>4</v>
      </c>
      <c r="V147" s="408"/>
      <c r="W147" s="408"/>
      <c r="X147" s="408"/>
      <c r="Y147" s="408"/>
      <c r="Z147" s="408"/>
      <c r="AA147" s="408"/>
      <c r="AB147" s="408"/>
      <c r="AC147" s="408"/>
      <c r="AD147" s="408"/>
      <c r="AE147" s="408"/>
      <c r="AF147" s="408"/>
      <c r="AG147" s="408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s="31" customFormat="1" ht="241.5" customHeight="1">
      <c r="A148" s="415" t="s">
        <v>37</v>
      </c>
      <c r="B148" s="416" t="s">
        <v>316</v>
      </c>
      <c r="C148" s="411">
        <v>18</v>
      </c>
      <c r="D148" s="412">
        <v>8</v>
      </c>
      <c r="E148" s="411">
        <v>8</v>
      </c>
      <c r="F148" s="417"/>
      <c r="G148" s="490" t="s">
        <v>475</v>
      </c>
      <c r="H148" s="408"/>
      <c r="I148" s="408"/>
      <c r="J148" s="408"/>
      <c r="K148" s="408"/>
      <c r="L148" s="409"/>
      <c r="M148" s="409"/>
      <c r="N148" s="409"/>
      <c r="O148" s="409">
        <v>5</v>
      </c>
      <c r="P148" s="409">
        <v>1</v>
      </c>
      <c r="Q148" s="408"/>
      <c r="R148" s="408"/>
      <c r="S148" s="408"/>
      <c r="T148" s="408"/>
      <c r="U148" s="409">
        <v>2</v>
      </c>
      <c r="V148" s="409"/>
      <c r="W148" s="409"/>
      <c r="X148" s="408"/>
      <c r="Y148" s="408"/>
      <c r="Z148" s="408"/>
      <c r="AA148" s="408"/>
      <c r="AB148" s="408"/>
      <c r="AC148" s="408"/>
      <c r="AD148" s="408"/>
      <c r="AE148" s="408"/>
      <c r="AF148" s="408"/>
      <c r="AG148" s="408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s="31" customFormat="1" ht="55.5" customHeight="1">
      <c r="A149" s="672" t="s">
        <v>38</v>
      </c>
      <c r="B149" s="666" t="s">
        <v>317</v>
      </c>
      <c r="C149" s="634">
        <v>18</v>
      </c>
      <c r="D149" s="412">
        <v>3</v>
      </c>
      <c r="E149" s="34">
        <v>3</v>
      </c>
      <c r="F149" s="417"/>
      <c r="G149" s="490" t="s">
        <v>476</v>
      </c>
      <c r="H149" s="408"/>
      <c r="I149" s="408"/>
      <c r="J149" s="408"/>
      <c r="K149" s="408"/>
      <c r="L149" s="409">
        <v>1</v>
      </c>
      <c r="M149" s="409"/>
      <c r="N149" s="409"/>
      <c r="O149" s="409"/>
      <c r="P149" s="409">
        <v>1</v>
      </c>
      <c r="Q149" s="408"/>
      <c r="R149" s="408"/>
      <c r="S149" s="408"/>
      <c r="T149" s="408"/>
      <c r="U149" s="408">
        <v>1</v>
      </c>
      <c r="V149" s="408"/>
      <c r="W149" s="408"/>
      <c r="X149" s="408"/>
      <c r="Y149" s="408"/>
      <c r="Z149" s="408"/>
      <c r="AA149" s="408"/>
      <c r="AB149" s="408"/>
      <c r="AC149" s="408"/>
      <c r="AD149" s="408"/>
      <c r="AE149" s="408"/>
      <c r="AF149" s="408"/>
      <c r="AG149" s="408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s="31" customFormat="1" ht="52.5" customHeight="1">
      <c r="A150" s="673"/>
      <c r="B150" s="667"/>
      <c r="C150" s="654"/>
      <c r="D150" s="412">
        <v>14</v>
      </c>
      <c r="E150" s="34">
        <v>14</v>
      </c>
      <c r="F150" s="417"/>
      <c r="G150" s="490" t="s">
        <v>392</v>
      </c>
      <c r="H150" s="408"/>
      <c r="I150" s="408"/>
      <c r="J150" s="408"/>
      <c r="K150" s="408"/>
      <c r="L150" s="409"/>
      <c r="M150" s="409"/>
      <c r="N150" s="409"/>
      <c r="O150" s="409">
        <v>14</v>
      </c>
      <c r="P150" s="409"/>
      <c r="Q150" s="408"/>
      <c r="R150" s="408"/>
      <c r="S150" s="408"/>
      <c r="T150" s="408"/>
      <c r="U150" s="408"/>
      <c r="V150" s="408"/>
      <c r="W150" s="408"/>
      <c r="X150" s="408"/>
      <c r="Y150" s="408"/>
      <c r="Z150" s="408"/>
      <c r="AA150" s="408"/>
      <c r="AB150" s="408"/>
      <c r="AC150" s="408"/>
      <c r="AD150" s="408"/>
      <c r="AE150" s="408"/>
      <c r="AF150" s="408"/>
      <c r="AG150" s="408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</row>
    <row r="151" spans="1:46" s="31" customFormat="1" ht="56.25" customHeight="1">
      <c r="A151" s="675"/>
      <c r="B151" s="668"/>
      <c r="C151" s="674"/>
      <c r="D151" s="412">
        <v>15</v>
      </c>
      <c r="E151" s="34">
        <v>15</v>
      </c>
      <c r="F151" s="422"/>
      <c r="G151" s="490" t="s">
        <v>393</v>
      </c>
      <c r="H151" s="408"/>
      <c r="I151" s="408"/>
      <c r="J151" s="408"/>
      <c r="K151" s="408"/>
      <c r="L151" s="408"/>
      <c r="M151" s="408"/>
      <c r="N151" s="409"/>
      <c r="O151" s="409">
        <v>15</v>
      </c>
      <c r="P151" s="409"/>
      <c r="Q151" s="408"/>
      <c r="R151" s="408"/>
      <c r="S151" s="408"/>
      <c r="T151" s="408"/>
      <c r="U151" s="408"/>
      <c r="V151" s="408"/>
      <c r="W151" s="408"/>
      <c r="X151" s="408"/>
      <c r="Y151" s="408"/>
      <c r="Z151" s="408"/>
      <c r="AA151" s="408"/>
      <c r="AB151" s="408"/>
      <c r="AC151" s="408"/>
      <c r="AD151" s="408"/>
      <c r="AE151" s="408"/>
      <c r="AF151" s="408"/>
      <c r="AG151" s="408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</row>
    <row r="152" spans="1:46" s="31" customFormat="1" ht="30.75" customHeight="1">
      <c r="A152" s="647" t="s">
        <v>40</v>
      </c>
      <c r="B152" s="648"/>
      <c r="C152" s="426"/>
      <c r="D152" s="419">
        <f>SUM(D129:D151)</f>
        <v>277</v>
      </c>
      <c r="E152" s="419">
        <f>SUM(E129:E151)</f>
        <v>277</v>
      </c>
      <c r="F152" s="419"/>
      <c r="G152" s="492"/>
      <c r="H152" s="419">
        <f aca="true" t="shared" si="13" ref="H152:AG152">SUM(H129:H151)</f>
        <v>0</v>
      </c>
      <c r="I152" s="419">
        <f t="shared" si="13"/>
        <v>0</v>
      </c>
      <c r="J152" s="419">
        <f t="shared" si="13"/>
        <v>0</v>
      </c>
      <c r="K152" s="419">
        <f t="shared" si="13"/>
        <v>0</v>
      </c>
      <c r="L152" s="419">
        <f t="shared" si="13"/>
        <v>57</v>
      </c>
      <c r="M152" s="419">
        <f t="shared" si="13"/>
        <v>0</v>
      </c>
      <c r="N152" s="419">
        <f t="shared" si="13"/>
        <v>0</v>
      </c>
      <c r="O152" s="419">
        <f t="shared" si="13"/>
        <v>68</v>
      </c>
      <c r="P152" s="419">
        <f t="shared" si="13"/>
        <v>49</v>
      </c>
      <c r="Q152" s="419">
        <f t="shared" si="13"/>
        <v>0</v>
      </c>
      <c r="R152" s="419">
        <f t="shared" si="13"/>
        <v>0</v>
      </c>
      <c r="S152" s="419">
        <f t="shared" si="13"/>
        <v>0</v>
      </c>
      <c r="T152" s="419">
        <f t="shared" si="13"/>
        <v>0</v>
      </c>
      <c r="U152" s="419">
        <f t="shared" si="13"/>
        <v>56</v>
      </c>
      <c r="V152" s="419">
        <f t="shared" si="13"/>
        <v>0</v>
      </c>
      <c r="W152" s="419">
        <f t="shared" si="13"/>
        <v>0</v>
      </c>
      <c r="X152" s="419">
        <f t="shared" si="13"/>
        <v>47</v>
      </c>
      <c r="Y152" s="419">
        <f t="shared" si="13"/>
        <v>0</v>
      </c>
      <c r="Z152" s="419">
        <f t="shared" si="13"/>
        <v>0</v>
      </c>
      <c r="AA152" s="419">
        <f t="shared" si="13"/>
        <v>0</v>
      </c>
      <c r="AB152" s="419">
        <f t="shared" si="13"/>
        <v>0</v>
      </c>
      <c r="AC152" s="419">
        <f t="shared" si="13"/>
        <v>0</v>
      </c>
      <c r="AD152" s="419">
        <f t="shared" si="13"/>
        <v>0</v>
      </c>
      <c r="AE152" s="419">
        <f t="shared" si="13"/>
        <v>0</v>
      </c>
      <c r="AF152" s="419">
        <f t="shared" si="13"/>
        <v>0</v>
      </c>
      <c r="AG152" s="440">
        <f t="shared" si="13"/>
        <v>0</v>
      </c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  <row r="153" spans="1:46" s="31" customFormat="1" ht="57" customHeight="1">
      <c r="A153" s="647" t="s">
        <v>337</v>
      </c>
      <c r="B153" s="648"/>
      <c r="C153" s="418"/>
      <c r="D153" s="419">
        <f>D152+D126+D93+D73+D49</f>
        <v>2025</v>
      </c>
      <c r="E153" s="419">
        <f>E49+E73+E93+E126+E152</f>
        <v>2025</v>
      </c>
      <c r="F153" s="419"/>
      <c r="G153" s="492"/>
      <c r="H153" s="419">
        <f aca="true" t="shared" si="14" ref="H153:AG153">H49+H73+H93+H126+H152</f>
        <v>185</v>
      </c>
      <c r="I153" s="419">
        <f t="shared" si="14"/>
        <v>389</v>
      </c>
      <c r="J153" s="419">
        <f t="shared" si="14"/>
        <v>100</v>
      </c>
      <c r="K153" s="419">
        <f t="shared" si="14"/>
        <v>22</v>
      </c>
      <c r="L153" s="419">
        <f t="shared" si="14"/>
        <v>57</v>
      </c>
      <c r="M153" s="419">
        <f t="shared" si="14"/>
        <v>1</v>
      </c>
      <c r="N153" s="419">
        <f t="shared" si="14"/>
        <v>44</v>
      </c>
      <c r="O153" s="419">
        <f t="shared" si="14"/>
        <v>76</v>
      </c>
      <c r="P153" s="419">
        <f t="shared" si="14"/>
        <v>89</v>
      </c>
      <c r="Q153" s="419">
        <f t="shared" si="14"/>
        <v>170</v>
      </c>
      <c r="R153" s="419">
        <f t="shared" si="14"/>
        <v>20</v>
      </c>
      <c r="S153" s="419">
        <f t="shared" si="14"/>
        <v>26</v>
      </c>
      <c r="T153" s="419">
        <f t="shared" si="14"/>
        <v>65</v>
      </c>
      <c r="U153" s="419">
        <f t="shared" si="14"/>
        <v>81</v>
      </c>
      <c r="V153" s="419">
        <f t="shared" si="14"/>
        <v>0</v>
      </c>
      <c r="W153" s="419">
        <f t="shared" si="14"/>
        <v>75</v>
      </c>
      <c r="X153" s="419">
        <f t="shared" si="14"/>
        <v>100</v>
      </c>
      <c r="Y153" s="419">
        <f t="shared" si="14"/>
        <v>63</v>
      </c>
      <c r="Z153" s="419">
        <f t="shared" si="14"/>
        <v>203</v>
      </c>
      <c r="AA153" s="419">
        <f t="shared" si="14"/>
        <v>14</v>
      </c>
      <c r="AB153" s="419">
        <f t="shared" si="14"/>
        <v>53</v>
      </c>
      <c r="AC153" s="419">
        <f t="shared" si="14"/>
        <v>50</v>
      </c>
      <c r="AD153" s="419">
        <f t="shared" si="14"/>
        <v>49</v>
      </c>
      <c r="AE153" s="419">
        <f t="shared" si="14"/>
        <v>37</v>
      </c>
      <c r="AF153" s="440">
        <f t="shared" si="14"/>
        <v>0</v>
      </c>
      <c r="AG153" s="440">
        <f t="shared" si="14"/>
        <v>56</v>
      </c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ht="17.25" customHeight="1">
      <c r="A154" s="699" t="s">
        <v>477</v>
      </c>
      <c r="B154" s="700"/>
      <c r="C154" s="700"/>
      <c r="D154" s="700"/>
      <c r="E154" s="700"/>
      <c r="F154" s="700"/>
      <c r="G154" s="701"/>
      <c r="H154" s="701"/>
      <c r="I154" s="701"/>
      <c r="J154" s="701"/>
      <c r="K154" s="701"/>
      <c r="L154" s="701"/>
      <c r="M154" s="701"/>
      <c r="N154" s="701"/>
      <c r="O154" s="701"/>
      <c r="P154" s="701"/>
      <c r="Q154" s="701"/>
      <c r="R154" s="701"/>
      <c r="S154" s="701"/>
      <c r="T154" s="701"/>
      <c r="U154" s="701"/>
      <c r="V154" s="701"/>
      <c r="W154" s="701"/>
      <c r="X154" s="701"/>
      <c r="Y154" s="701"/>
      <c r="Z154" s="701"/>
      <c r="AA154" s="701"/>
      <c r="AB154" s="701"/>
      <c r="AC154" s="701"/>
      <c r="AD154" s="701"/>
      <c r="AE154" s="701"/>
      <c r="AF154" s="701"/>
      <c r="AG154" s="702"/>
      <c r="AH154" s="366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</row>
    <row r="155" spans="1:46" s="378" customFormat="1" ht="51" customHeight="1">
      <c r="A155" s="703" t="s">
        <v>33</v>
      </c>
      <c r="B155" s="659" t="s">
        <v>338</v>
      </c>
      <c r="C155" s="640">
        <v>27</v>
      </c>
      <c r="D155" s="505"/>
      <c r="E155" s="514"/>
      <c r="F155" s="515">
        <f aca="true" t="shared" si="15" ref="F155:F186">SUM(H155:AG155)</f>
        <v>20</v>
      </c>
      <c r="G155" s="486" t="s">
        <v>484</v>
      </c>
      <c r="H155" s="504">
        <v>20</v>
      </c>
      <c r="I155" s="504"/>
      <c r="J155" s="504"/>
      <c r="K155" s="504"/>
      <c r="L155" s="121"/>
      <c r="M155" s="121"/>
      <c r="N155" s="121"/>
      <c r="O155" s="121"/>
      <c r="P155" s="121"/>
      <c r="Q155" s="504"/>
      <c r="R155" s="504"/>
      <c r="S155" s="504"/>
      <c r="T155" s="504"/>
      <c r="U155" s="504"/>
      <c r="V155" s="504"/>
      <c r="W155" s="504"/>
      <c r="X155" s="504"/>
      <c r="Y155" s="504"/>
      <c r="Z155" s="504"/>
      <c r="AA155" s="504"/>
      <c r="AB155" s="504"/>
      <c r="AC155" s="504"/>
      <c r="AD155" s="504"/>
      <c r="AE155" s="504"/>
      <c r="AF155" s="504"/>
      <c r="AG155" s="504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</row>
    <row r="156" spans="1:46" s="378" customFormat="1" ht="51" customHeight="1">
      <c r="A156" s="655"/>
      <c r="B156" s="638"/>
      <c r="C156" s="642"/>
      <c r="D156" s="506"/>
      <c r="E156" s="454"/>
      <c r="F156" s="515">
        <f t="shared" si="15"/>
        <v>24</v>
      </c>
      <c r="G156" s="486" t="s">
        <v>396</v>
      </c>
      <c r="H156" s="504">
        <v>15</v>
      </c>
      <c r="I156" s="504"/>
      <c r="J156" s="504"/>
      <c r="K156" s="504"/>
      <c r="L156" s="121"/>
      <c r="M156" s="121"/>
      <c r="N156" s="121"/>
      <c r="O156" s="121"/>
      <c r="P156" s="121"/>
      <c r="Q156" s="504"/>
      <c r="R156" s="504">
        <v>2</v>
      </c>
      <c r="S156" s="504"/>
      <c r="T156" s="504"/>
      <c r="U156" s="504"/>
      <c r="V156" s="504"/>
      <c r="W156" s="504"/>
      <c r="X156" s="504"/>
      <c r="Y156" s="504"/>
      <c r="Z156" s="504">
        <v>7</v>
      </c>
      <c r="AA156" s="504"/>
      <c r="AB156" s="504"/>
      <c r="AC156" s="504"/>
      <c r="AD156" s="504"/>
      <c r="AE156" s="504"/>
      <c r="AF156" s="504"/>
      <c r="AG156" s="504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</row>
    <row r="157" spans="1:46" s="378" customFormat="1" ht="51" customHeight="1">
      <c r="A157" s="655"/>
      <c r="B157" s="638"/>
      <c r="C157" s="642"/>
      <c r="D157" s="506"/>
      <c r="E157" s="454"/>
      <c r="F157" s="515">
        <f t="shared" si="15"/>
        <v>15</v>
      </c>
      <c r="G157" s="486" t="s">
        <v>339</v>
      </c>
      <c r="H157" s="504">
        <v>15</v>
      </c>
      <c r="I157" s="504"/>
      <c r="J157" s="504"/>
      <c r="K157" s="504"/>
      <c r="L157" s="121"/>
      <c r="M157" s="121"/>
      <c r="N157" s="121"/>
      <c r="O157" s="121"/>
      <c r="P157" s="121"/>
      <c r="Q157" s="504"/>
      <c r="R157" s="504"/>
      <c r="S157" s="504"/>
      <c r="T157" s="504"/>
      <c r="U157" s="504"/>
      <c r="V157" s="504"/>
      <c r="W157" s="504"/>
      <c r="X157" s="504"/>
      <c r="Y157" s="504"/>
      <c r="Z157" s="504"/>
      <c r="AA157" s="504"/>
      <c r="AB157" s="504"/>
      <c r="AC157" s="504"/>
      <c r="AD157" s="504"/>
      <c r="AE157" s="504"/>
      <c r="AF157" s="504"/>
      <c r="AG157" s="504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</row>
    <row r="158" spans="1:46" s="378" customFormat="1" ht="51" customHeight="1">
      <c r="A158" s="655"/>
      <c r="B158" s="638"/>
      <c r="C158" s="642"/>
      <c r="D158" s="506"/>
      <c r="E158" s="454"/>
      <c r="F158" s="515">
        <f t="shared" si="15"/>
        <v>12</v>
      </c>
      <c r="G158" s="486" t="s">
        <v>505</v>
      </c>
      <c r="H158" s="504"/>
      <c r="I158" s="504"/>
      <c r="J158" s="504"/>
      <c r="K158" s="504"/>
      <c r="L158" s="121"/>
      <c r="M158" s="121"/>
      <c r="N158" s="121"/>
      <c r="O158" s="121"/>
      <c r="P158" s="121"/>
      <c r="Q158" s="504"/>
      <c r="R158" s="504"/>
      <c r="S158" s="504"/>
      <c r="T158" s="504"/>
      <c r="U158" s="504"/>
      <c r="V158" s="504"/>
      <c r="W158" s="504"/>
      <c r="X158" s="504"/>
      <c r="Y158" s="504"/>
      <c r="Z158" s="504"/>
      <c r="AA158" s="504"/>
      <c r="AB158" s="504"/>
      <c r="AC158" s="504"/>
      <c r="AD158" s="504">
        <v>12</v>
      </c>
      <c r="AE158" s="504"/>
      <c r="AF158" s="504"/>
      <c r="AG158" s="504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</row>
    <row r="159" spans="1:46" s="378" customFormat="1" ht="51" customHeight="1">
      <c r="A159" s="655"/>
      <c r="B159" s="638"/>
      <c r="C159" s="642"/>
      <c r="D159" s="506"/>
      <c r="E159" s="454"/>
      <c r="F159" s="515">
        <f t="shared" si="15"/>
        <v>16</v>
      </c>
      <c r="G159" s="486" t="s">
        <v>408</v>
      </c>
      <c r="H159" s="504"/>
      <c r="I159" s="504"/>
      <c r="J159" s="504">
        <v>16</v>
      </c>
      <c r="K159" s="504"/>
      <c r="L159" s="121"/>
      <c r="M159" s="121"/>
      <c r="N159" s="121"/>
      <c r="O159" s="121"/>
      <c r="P159" s="121"/>
      <c r="Q159" s="504"/>
      <c r="R159" s="504"/>
      <c r="S159" s="504"/>
      <c r="T159" s="504"/>
      <c r="U159" s="504"/>
      <c r="V159" s="504"/>
      <c r="W159" s="504"/>
      <c r="X159" s="504"/>
      <c r="Y159" s="504"/>
      <c r="Z159" s="504"/>
      <c r="AA159" s="504"/>
      <c r="AB159" s="504"/>
      <c r="AC159" s="504"/>
      <c r="AD159" s="504"/>
      <c r="AE159" s="504"/>
      <c r="AF159" s="504"/>
      <c r="AG159" s="504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</row>
    <row r="160" spans="1:46" s="378" customFormat="1" ht="51" customHeight="1">
      <c r="A160" s="655"/>
      <c r="B160" s="638"/>
      <c r="C160" s="642"/>
      <c r="D160" s="506"/>
      <c r="E160" s="454"/>
      <c r="F160" s="515">
        <f t="shared" si="15"/>
        <v>6</v>
      </c>
      <c r="G160" s="486" t="s">
        <v>506</v>
      </c>
      <c r="H160" s="504"/>
      <c r="I160" s="504"/>
      <c r="J160" s="504"/>
      <c r="K160" s="504">
        <v>6</v>
      </c>
      <c r="L160" s="121"/>
      <c r="M160" s="121"/>
      <c r="N160" s="121"/>
      <c r="O160" s="121"/>
      <c r="P160" s="121"/>
      <c r="Q160" s="504"/>
      <c r="R160" s="504"/>
      <c r="S160" s="504"/>
      <c r="T160" s="504"/>
      <c r="U160" s="504"/>
      <c r="V160" s="504"/>
      <c r="W160" s="504"/>
      <c r="X160" s="504"/>
      <c r="Y160" s="504"/>
      <c r="Z160" s="504"/>
      <c r="AA160" s="504"/>
      <c r="AB160" s="504"/>
      <c r="AC160" s="504"/>
      <c r="AD160" s="504"/>
      <c r="AE160" s="504"/>
      <c r="AF160" s="504"/>
      <c r="AG160" s="504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</row>
    <row r="161" spans="1:46" s="378" customFormat="1" ht="51" customHeight="1">
      <c r="A161" s="655"/>
      <c r="B161" s="638"/>
      <c r="C161" s="642"/>
      <c r="D161" s="506"/>
      <c r="E161" s="454"/>
      <c r="F161" s="515">
        <f t="shared" si="15"/>
        <v>15</v>
      </c>
      <c r="G161" s="486" t="s">
        <v>410</v>
      </c>
      <c r="H161" s="504"/>
      <c r="I161" s="504"/>
      <c r="J161" s="504"/>
      <c r="K161" s="504"/>
      <c r="L161" s="121"/>
      <c r="M161" s="121"/>
      <c r="N161" s="121"/>
      <c r="O161" s="121"/>
      <c r="P161" s="121"/>
      <c r="Q161" s="504">
        <v>15</v>
      </c>
      <c r="R161" s="504"/>
      <c r="S161" s="504"/>
      <c r="T161" s="504"/>
      <c r="U161" s="504"/>
      <c r="V161" s="504"/>
      <c r="W161" s="504"/>
      <c r="X161" s="504"/>
      <c r="Y161" s="504"/>
      <c r="Z161" s="504"/>
      <c r="AA161" s="504"/>
      <c r="AB161" s="504"/>
      <c r="AC161" s="504"/>
      <c r="AD161" s="504"/>
      <c r="AE161" s="504"/>
      <c r="AF161" s="504"/>
      <c r="AG161" s="504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</row>
    <row r="162" spans="1:46" s="378" customFormat="1" ht="51" customHeight="1">
      <c r="A162" s="704"/>
      <c r="B162" s="734"/>
      <c r="C162" s="708"/>
      <c r="D162" s="507"/>
      <c r="E162" s="455"/>
      <c r="F162" s="515">
        <f t="shared" si="15"/>
        <v>27</v>
      </c>
      <c r="G162" s="486" t="s">
        <v>385</v>
      </c>
      <c r="H162" s="504"/>
      <c r="I162" s="504"/>
      <c r="J162" s="504"/>
      <c r="K162" s="504"/>
      <c r="L162" s="121">
        <v>3</v>
      </c>
      <c r="M162" s="121"/>
      <c r="N162" s="121"/>
      <c r="O162" s="121">
        <v>1</v>
      </c>
      <c r="P162" s="121">
        <v>10</v>
      </c>
      <c r="Q162" s="504"/>
      <c r="R162" s="504"/>
      <c r="S162" s="504"/>
      <c r="T162" s="504"/>
      <c r="U162" s="504">
        <v>2</v>
      </c>
      <c r="V162" s="504"/>
      <c r="W162" s="504"/>
      <c r="X162" s="504">
        <v>11</v>
      </c>
      <c r="Y162" s="504"/>
      <c r="Z162" s="504"/>
      <c r="AA162" s="504"/>
      <c r="AB162" s="504"/>
      <c r="AC162" s="504"/>
      <c r="AD162" s="504"/>
      <c r="AE162" s="504"/>
      <c r="AF162" s="504"/>
      <c r="AG162" s="504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</row>
    <row r="163" spans="1:46" s="378" customFormat="1" ht="51" customHeight="1">
      <c r="A163" s="508" t="s">
        <v>34</v>
      </c>
      <c r="B163" s="659" t="s">
        <v>516</v>
      </c>
      <c r="C163" s="640">
        <v>27</v>
      </c>
      <c r="D163" s="505"/>
      <c r="E163" s="514"/>
      <c r="F163" s="515">
        <f aca="true" t="shared" si="16" ref="F163:F168">SUM(H163:AG163)</f>
        <v>20</v>
      </c>
      <c r="G163" s="486" t="s">
        <v>485</v>
      </c>
      <c r="H163" s="504"/>
      <c r="I163" s="504"/>
      <c r="J163" s="504"/>
      <c r="K163" s="504"/>
      <c r="L163" s="121"/>
      <c r="M163" s="121"/>
      <c r="N163" s="121"/>
      <c r="O163" s="121"/>
      <c r="P163" s="504"/>
      <c r="Q163" s="504"/>
      <c r="R163" s="504"/>
      <c r="S163" s="504"/>
      <c r="T163" s="504"/>
      <c r="U163" s="504"/>
      <c r="V163" s="504"/>
      <c r="W163" s="504"/>
      <c r="X163" s="504"/>
      <c r="Y163" s="504"/>
      <c r="Z163" s="504">
        <v>20</v>
      </c>
      <c r="AA163" s="504"/>
      <c r="AB163" s="504"/>
      <c r="AC163" s="504"/>
      <c r="AD163" s="504"/>
      <c r="AE163" s="504"/>
      <c r="AF163" s="504"/>
      <c r="AG163" s="504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</row>
    <row r="164" spans="1:46" s="378" customFormat="1" ht="51" customHeight="1">
      <c r="A164" s="509"/>
      <c r="B164" s="639"/>
      <c r="C164" s="641"/>
      <c r="D164" s="506"/>
      <c r="E164" s="643"/>
      <c r="F164" s="515">
        <f t="shared" si="16"/>
        <v>10</v>
      </c>
      <c r="G164" s="486" t="s">
        <v>397</v>
      </c>
      <c r="H164" s="504"/>
      <c r="I164" s="504"/>
      <c r="J164" s="504"/>
      <c r="K164" s="504"/>
      <c r="L164" s="121"/>
      <c r="M164" s="121"/>
      <c r="N164" s="121"/>
      <c r="O164" s="121"/>
      <c r="P164" s="504"/>
      <c r="Q164" s="504"/>
      <c r="R164" s="504"/>
      <c r="S164" s="504"/>
      <c r="T164" s="504"/>
      <c r="U164" s="504"/>
      <c r="V164" s="504"/>
      <c r="W164" s="504"/>
      <c r="X164" s="504"/>
      <c r="Y164" s="504"/>
      <c r="Z164" s="504">
        <v>10</v>
      </c>
      <c r="AA164" s="504"/>
      <c r="AB164" s="504"/>
      <c r="AC164" s="504"/>
      <c r="AD164" s="504"/>
      <c r="AE164" s="504"/>
      <c r="AF164" s="504"/>
      <c r="AG164" s="504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</row>
    <row r="165" spans="1:46" s="378" customFormat="1" ht="51" customHeight="1">
      <c r="A165" s="655"/>
      <c r="B165" s="639"/>
      <c r="C165" s="641"/>
      <c r="D165" s="642"/>
      <c r="E165" s="644"/>
      <c r="F165" s="515">
        <f t="shared" si="16"/>
        <v>12</v>
      </c>
      <c r="G165" s="486" t="s">
        <v>503</v>
      </c>
      <c r="H165" s="504"/>
      <c r="I165" s="504"/>
      <c r="J165" s="504"/>
      <c r="K165" s="504"/>
      <c r="L165" s="121"/>
      <c r="M165" s="121"/>
      <c r="N165" s="121"/>
      <c r="O165" s="121"/>
      <c r="P165" s="504"/>
      <c r="Q165" s="504"/>
      <c r="R165" s="504"/>
      <c r="S165" s="504"/>
      <c r="T165" s="504"/>
      <c r="U165" s="504"/>
      <c r="V165" s="504"/>
      <c r="W165" s="504"/>
      <c r="X165" s="504"/>
      <c r="Y165" s="504"/>
      <c r="Z165" s="504"/>
      <c r="AA165" s="504"/>
      <c r="AB165" s="504"/>
      <c r="AC165" s="504"/>
      <c r="AD165" s="504">
        <v>12</v>
      </c>
      <c r="AE165" s="504"/>
      <c r="AF165" s="504"/>
      <c r="AG165" s="504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</row>
    <row r="166" spans="1:46" s="378" customFormat="1" ht="51" customHeight="1">
      <c r="A166" s="656"/>
      <c r="B166" s="639"/>
      <c r="C166" s="641"/>
      <c r="D166" s="641"/>
      <c r="E166" s="644"/>
      <c r="F166" s="515">
        <f t="shared" si="16"/>
        <v>15</v>
      </c>
      <c r="G166" s="486" t="s">
        <v>421</v>
      </c>
      <c r="H166" s="504"/>
      <c r="I166" s="504"/>
      <c r="J166" s="504"/>
      <c r="K166" s="504"/>
      <c r="L166" s="121"/>
      <c r="M166" s="121"/>
      <c r="N166" s="121"/>
      <c r="O166" s="121"/>
      <c r="P166" s="504"/>
      <c r="Q166" s="504"/>
      <c r="R166" s="504"/>
      <c r="S166" s="504"/>
      <c r="T166" s="504"/>
      <c r="U166" s="504"/>
      <c r="V166" s="504"/>
      <c r="W166" s="504"/>
      <c r="X166" s="504"/>
      <c r="Y166" s="504"/>
      <c r="Z166" s="504"/>
      <c r="AA166" s="504"/>
      <c r="AB166" s="504"/>
      <c r="AC166" s="504"/>
      <c r="AD166" s="504">
        <v>15</v>
      </c>
      <c r="AE166" s="504"/>
      <c r="AF166" s="504"/>
      <c r="AG166" s="504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</row>
    <row r="167" spans="1:46" s="378" customFormat="1" ht="51" customHeight="1">
      <c r="A167" s="656"/>
      <c r="B167" s="639"/>
      <c r="C167" s="641"/>
      <c r="D167" s="641"/>
      <c r="E167" s="644"/>
      <c r="F167" s="515">
        <f t="shared" si="16"/>
        <v>10</v>
      </c>
      <c r="G167" s="486" t="s">
        <v>400</v>
      </c>
      <c r="H167" s="504"/>
      <c r="I167" s="504"/>
      <c r="J167" s="504"/>
      <c r="K167" s="504"/>
      <c r="L167" s="121"/>
      <c r="M167" s="121"/>
      <c r="N167" s="121"/>
      <c r="O167" s="121"/>
      <c r="P167" s="504"/>
      <c r="Q167" s="504"/>
      <c r="R167" s="504"/>
      <c r="S167" s="504"/>
      <c r="T167" s="504"/>
      <c r="U167" s="504"/>
      <c r="V167" s="504"/>
      <c r="W167" s="504"/>
      <c r="X167" s="504"/>
      <c r="Y167" s="504"/>
      <c r="Z167" s="504">
        <v>10</v>
      </c>
      <c r="AA167" s="504"/>
      <c r="AB167" s="504"/>
      <c r="AC167" s="504"/>
      <c r="AD167" s="504"/>
      <c r="AE167" s="504"/>
      <c r="AF167" s="504"/>
      <c r="AG167" s="504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</row>
    <row r="168" spans="1:46" s="378" customFormat="1" ht="51" customHeight="1">
      <c r="A168" s="535"/>
      <c r="B168" s="536"/>
      <c r="C168" s="636"/>
      <c r="D168" s="534"/>
      <c r="E168" s="455"/>
      <c r="F168" s="515">
        <f t="shared" si="16"/>
        <v>19</v>
      </c>
      <c r="G168" s="486" t="s">
        <v>504</v>
      </c>
      <c r="H168" s="504"/>
      <c r="I168" s="504"/>
      <c r="J168" s="504"/>
      <c r="K168" s="504"/>
      <c r="L168" s="121"/>
      <c r="M168" s="121"/>
      <c r="N168" s="121"/>
      <c r="O168" s="121"/>
      <c r="P168" s="504">
        <v>3</v>
      </c>
      <c r="Q168" s="504"/>
      <c r="R168" s="504"/>
      <c r="S168" s="504"/>
      <c r="T168" s="504"/>
      <c r="U168" s="504">
        <v>1</v>
      </c>
      <c r="V168" s="504"/>
      <c r="W168" s="504"/>
      <c r="X168" s="504">
        <v>15</v>
      </c>
      <c r="Y168" s="504"/>
      <c r="Z168" s="504"/>
      <c r="AA168" s="504"/>
      <c r="AB168" s="504"/>
      <c r="AC168" s="504"/>
      <c r="AD168" s="504"/>
      <c r="AE168" s="504"/>
      <c r="AF168" s="504"/>
      <c r="AG168" s="504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</row>
    <row r="169" spans="1:46" s="378" customFormat="1" ht="48" customHeight="1">
      <c r="A169" s="519" t="s">
        <v>35</v>
      </c>
      <c r="B169" s="659" t="s">
        <v>341</v>
      </c>
      <c r="C169" s="640">
        <v>27</v>
      </c>
      <c r="D169" s="516"/>
      <c r="E169" s="514"/>
      <c r="F169" s="515">
        <f t="shared" si="15"/>
        <v>15</v>
      </c>
      <c r="G169" s="486" t="s">
        <v>487</v>
      </c>
      <c r="H169" s="504"/>
      <c r="I169" s="504"/>
      <c r="J169" s="504"/>
      <c r="K169" s="504"/>
      <c r="L169" s="121"/>
      <c r="M169" s="121"/>
      <c r="N169" s="121"/>
      <c r="O169" s="121"/>
      <c r="P169" s="504"/>
      <c r="Q169" s="504"/>
      <c r="R169" s="121"/>
      <c r="S169" s="121"/>
      <c r="T169" s="121"/>
      <c r="U169" s="121"/>
      <c r="V169" s="121"/>
      <c r="W169" s="504"/>
      <c r="X169" s="504"/>
      <c r="Y169" s="504"/>
      <c r="Z169" s="504">
        <v>15</v>
      </c>
      <c r="AA169" s="504"/>
      <c r="AB169" s="504"/>
      <c r="AC169" s="504"/>
      <c r="AD169" s="504"/>
      <c r="AE169" s="504"/>
      <c r="AF169" s="504"/>
      <c r="AG169" s="504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</row>
    <row r="170" spans="1:46" s="378" customFormat="1" ht="48" customHeight="1">
      <c r="A170" s="520"/>
      <c r="B170" s="639"/>
      <c r="C170" s="641"/>
      <c r="D170" s="517"/>
      <c r="E170" s="454"/>
      <c r="F170" s="515">
        <f t="shared" si="15"/>
        <v>10</v>
      </c>
      <c r="G170" s="486" t="s">
        <v>486</v>
      </c>
      <c r="H170" s="504"/>
      <c r="I170" s="504"/>
      <c r="J170" s="504"/>
      <c r="K170" s="504"/>
      <c r="L170" s="121"/>
      <c r="M170" s="121"/>
      <c r="N170" s="121"/>
      <c r="O170" s="121"/>
      <c r="P170" s="504"/>
      <c r="Q170" s="504"/>
      <c r="R170" s="504"/>
      <c r="S170" s="504"/>
      <c r="T170" s="121"/>
      <c r="U170" s="121"/>
      <c r="V170" s="121"/>
      <c r="W170" s="504"/>
      <c r="X170" s="504"/>
      <c r="Y170" s="504"/>
      <c r="Z170" s="504">
        <v>10</v>
      </c>
      <c r="AA170" s="504"/>
      <c r="AB170" s="504"/>
      <c r="AC170" s="504"/>
      <c r="AD170" s="504"/>
      <c r="AE170" s="504"/>
      <c r="AF170" s="504"/>
      <c r="AG170" s="504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</row>
    <row r="171" spans="1:46" s="378" customFormat="1" ht="48" customHeight="1">
      <c r="A171" s="520"/>
      <c r="B171" s="639"/>
      <c r="C171" s="641"/>
      <c r="D171" s="517"/>
      <c r="E171" s="454"/>
      <c r="F171" s="515">
        <f t="shared" si="15"/>
        <v>20</v>
      </c>
      <c r="G171" s="486" t="s">
        <v>398</v>
      </c>
      <c r="H171" s="504">
        <v>20</v>
      </c>
      <c r="I171" s="504"/>
      <c r="J171" s="504"/>
      <c r="K171" s="504"/>
      <c r="L171" s="121"/>
      <c r="M171" s="121"/>
      <c r="N171" s="121"/>
      <c r="O171" s="121"/>
      <c r="P171" s="504"/>
      <c r="Q171" s="504"/>
      <c r="R171" s="504"/>
      <c r="S171" s="504"/>
      <c r="T171" s="121"/>
      <c r="U171" s="121"/>
      <c r="V171" s="121"/>
      <c r="W171" s="504"/>
      <c r="X171" s="504"/>
      <c r="Y171" s="504"/>
      <c r="Z171" s="504"/>
      <c r="AA171" s="504"/>
      <c r="AB171" s="504"/>
      <c r="AC171" s="121"/>
      <c r="AD171" s="504"/>
      <c r="AE171" s="504"/>
      <c r="AF171" s="504"/>
      <c r="AG171" s="504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</row>
    <row r="172" spans="1:46" s="378" customFormat="1" ht="48" customHeight="1">
      <c r="A172" s="520"/>
      <c r="B172" s="639"/>
      <c r="C172" s="641"/>
      <c r="D172" s="517"/>
      <c r="E172" s="454"/>
      <c r="F172" s="515">
        <f t="shared" si="15"/>
        <v>20</v>
      </c>
      <c r="G172" s="486" t="s">
        <v>357</v>
      </c>
      <c r="H172" s="504">
        <v>20</v>
      </c>
      <c r="I172" s="504"/>
      <c r="J172" s="504"/>
      <c r="K172" s="504"/>
      <c r="L172" s="121"/>
      <c r="M172" s="121"/>
      <c r="N172" s="121"/>
      <c r="O172" s="121"/>
      <c r="P172" s="504"/>
      <c r="Q172" s="504"/>
      <c r="R172" s="504"/>
      <c r="S172" s="504"/>
      <c r="T172" s="121"/>
      <c r="U172" s="121"/>
      <c r="V172" s="121"/>
      <c r="W172" s="504"/>
      <c r="X172" s="504"/>
      <c r="Y172" s="504"/>
      <c r="Z172" s="504"/>
      <c r="AA172" s="504"/>
      <c r="AB172" s="504"/>
      <c r="AC172" s="121"/>
      <c r="AD172" s="504"/>
      <c r="AE172" s="504"/>
      <c r="AF172" s="504"/>
      <c r="AG172" s="504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</row>
    <row r="173" spans="1:46" s="378" customFormat="1" ht="48" customHeight="1">
      <c r="A173" s="520"/>
      <c r="B173" s="639"/>
      <c r="C173" s="641"/>
      <c r="D173" s="517"/>
      <c r="E173" s="454"/>
      <c r="F173" s="515">
        <f t="shared" si="15"/>
        <v>21</v>
      </c>
      <c r="G173" s="486" t="s">
        <v>401</v>
      </c>
      <c r="H173" s="504">
        <v>20</v>
      </c>
      <c r="I173" s="504"/>
      <c r="J173" s="504"/>
      <c r="K173" s="504"/>
      <c r="L173" s="121"/>
      <c r="M173" s="121"/>
      <c r="N173" s="121"/>
      <c r="O173" s="121"/>
      <c r="P173" s="504"/>
      <c r="Q173" s="504"/>
      <c r="R173" s="504">
        <v>1</v>
      </c>
      <c r="S173" s="504"/>
      <c r="T173" s="121"/>
      <c r="U173" s="121"/>
      <c r="V173" s="121"/>
      <c r="W173" s="504"/>
      <c r="X173" s="504"/>
      <c r="Y173" s="504"/>
      <c r="Z173" s="504"/>
      <c r="AA173" s="504"/>
      <c r="AB173" s="504"/>
      <c r="AC173" s="121"/>
      <c r="AD173" s="504"/>
      <c r="AE173" s="504"/>
      <c r="AF173" s="504"/>
      <c r="AG173" s="504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</row>
    <row r="174" spans="1:46" s="378" customFormat="1" ht="48" customHeight="1">
      <c r="A174" s="520"/>
      <c r="B174" s="639"/>
      <c r="C174" s="641"/>
      <c r="D174" s="517"/>
      <c r="E174" s="454"/>
      <c r="F174" s="515">
        <f t="shared" si="15"/>
        <v>20</v>
      </c>
      <c r="G174" s="486" t="s">
        <v>402</v>
      </c>
      <c r="H174" s="504">
        <v>20</v>
      </c>
      <c r="I174" s="504"/>
      <c r="J174" s="504"/>
      <c r="K174" s="504"/>
      <c r="L174" s="121"/>
      <c r="M174" s="121"/>
      <c r="N174" s="121"/>
      <c r="O174" s="121"/>
      <c r="P174" s="504"/>
      <c r="Q174" s="504"/>
      <c r="R174" s="504"/>
      <c r="S174" s="504"/>
      <c r="T174" s="121"/>
      <c r="U174" s="121"/>
      <c r="V174" s="121"/>
      <c r="W174" s="504"/>
      <c r="X174" s="504"/>
      <c r="Y174" s="504"/>
      <c r="Z174" s="504"/>
      <c r="AA174" s="504"/>
      <c r="AB174" s="504"/>
      <c r="AC174" s="121"/>
      <c r="AD174" s="504"/>
      <c r="AE174" s="504"/>
      <c r="AF174" s="504"/>
      <c r="AG174" s="504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</row>
    <row r="175" spans="1:46" s="378" customFormat="1" ht="48" customHeight="1">
      <c r="A175" s="520"/>
      <c r="B175" s="511"/>
      <c r="C175" s="641"/>
      <c r="D175" s="506"/>
      <c r="E175" s="454"/>
      <c r="F175" s="515">
        <f t="shared" si="15"/>
        <v>7</v>
      </c>
      <c r="G175" s="486" t="s">
        <v>507</v>
      </c>
      <c r="H175" s="504"/>
      <c r="I175" s="504"/>
      <c r="J175" s="504"/>
      <c r="K175" s="504"/>
      <c r="L175" s="121"/>
      <c r="M175" s="121"/>
      <c r="N175" s="121"/>
      <c r="O175" s="121"/>
      <c r="P175" s="504"/>
      <c r="Q175" s="504"/>
      <c r="R175" s="121"/>
      <c r="S175" s="121"/>
      <c r="T175" s="121"/>
      <c r="U175" s="121"/>
      <c r="V175" s="121"/>
      <c r="W175" s="504"/>
      <c r="X175" s="504"/>
      <c r="Y175" s="504"/>
      <c r="Z175" s="504"/>
      <c r="AA175" s="504"/>
      <c r="AB175" s="504"/>
      <c r="AC175" s="504"/>
      <c r="AD175" s="504">
        <v>7</v>
      </c>
      <c r="AE175" s="504"/>
      <c r="AF175" s="504"/>
      <c r="AG175" s="504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</row>
    <row r="176" spans="1:46" s="378" customFormat="1" ht="48" customHeight="1">
      <c r="A176" s="655"/>
      <c r="B176" s="638"/>
      <c r="C176" s="641"/>
      <c r="D176" s="642"/>
      <c r="E176" s="643"/>
      <c r="F176" s="515">
        <f t="shared" si="15"/>
        <v>15</v>
      </c>
      <c r="G176" s="486" t="s">
        <v>405</v>
      </c>
      <c r="H176" s="504"/>
      <c r="I176" s="504"/>
      <c r="J176" s="504"/>
      <c r="K176" s="504"/>
      <c r="L176" s="121"/>
      <c r="M176" s="121"/>
      <c r="N176" s="121"/>
      <c r="O176" s="121"/>
      <c r="P176" s="504"/>
      <c r="Q176" s="504"/>
      <c r="R176" s="504"/>
      <c r="S176" s="504"/>
      <c r="T176" s="121"/>
      <c r="U176" s="121"/>
      <c r="V176" s="121"/>
      <c r="W176" s="504"/>
      <c r="X176" s="504"/>
      <c r="Y176" s="504"/>
      <c r="Z176" s="504"/>
      <c r="AA176" s="504">
        <v>15</v>
      </c>
      <c r="AB176" s="504"/>
      <c r="AC176" s="504"/>
      <c r="AD176" s="504"/>
      <c r="AE176" s="504"/>
      <c r="AF176" s="504"/>
      <c r="AG176" s="504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</row>
    <row r="177" spans="1:46" s="378" customFormat="1" ht="48" customHeight="1">
      <c r="A177" s="656"/>
      <c r="B177" s="639"/>
      <c r="C177" s="641"/>
      <c r="D177" s="641"/>
      <c r="E177" s="644"/>
      <c r="F177" s="515">
        <f t="shared" si="15"/>
        <v>14</v>
      </c>
      <c r="G177" s="486" t="s">
        <v>409</v>
      </c>
      <c r="H177" s="504"/>
      <c r="I177" s="504"/>
      <c r="J177" s="504"/>
      <c r="K177" s="504"/>
      <c r="L177" s="121"/>
      <c r="M177" s="121"/>
      <c r="N177" s="121"/>
      <c r="O177" s="121"/>
      <c r="P177" s="504"/>
      <c r="Q177" s="504"/>
      <c r="R177" s="504"/>
      <c r="S177" s="504"/>
      <c r="T177" s="121"/>
      <c r="U177" s="121"/>
      <c r="V177" s="121"/>
      <c r="W177" s="504"/>
      <c r="X177" s="504"/>
      <c r="Y177" s="504"/>
      <c r="Z177" s="504"/>
      <c r="AA177" s="504">
        <v>14</v>
      </c>
      <c r="AB177" s="504"/>
      <c r="AC177" s="121"/>
      <c r="AD177" s="504"/>
      <c r="AE177" s="504"/>
      <c r="AF177" s="504"/>
      <c r="AG177" s="504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</row>
    <row r="178" spans="1:46" s="378" customFormat="1" ht="48" customHeight="1">
      <c r="A178" s="520"/>
      <c r="B178" s="511"/>
      <c r="C178" s="641"/>
      <c r="D178" s="506"/>
      <c r="E178" s="454"/>
      <c r="F178" s="515">
        <f t="shared" si="15"/>
        <v>15</v>
      </c>
      <c r="G178" s="486" t="s">
        <v>352</v>
      </c>
      <c r="H178" s="504"/>
      <c r="I178" s="504"/>
      <c r="J178" s="504"/>
      <c r="K178" s="504"/>
      <c r="L178" s="121"/>
      <c r="M178" s="121"/>
      <c r="N178" s="121"/>
      <c r="O178" s="121"/>
      <c r="P178" s="504"/>
      <c r="Q178" s="504">
        <v>15</v>
      </c>
      <c r="R178" s="121"/>
      <c r="S178" s="121"/>
      <c r="T178" s="121"/>
      <c r="U178" s="121"/>
      <c r="V178" s="121"/>
      <c r="W178" s="504"/>
      <c r="X178" s="504"/>
      <c r="Y178" s="504"/>
      <c r="Z178" s="504"/>
      <c r="AA178" s="504"/>
      <c r="AB178" s="504"/>
      <c r="AC178" s="504"/>
      <c r="AD178" s="504"/>
      <c r="AE178" s="504"/>
      <c r="AF178" s="504"/>
      <c r="AG178" s="504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</row>
    <row r="179" spans="1:46" s="378" customFormat="1" ht="48" customHeight="1">
      <c r="A179" s="520"/>
      <c r="B179" s="511"/>
      <c r="C179" s="641"/>
      <c r="D179" s="506"/>
      <c r="E179" s="454"/>
      <c r="F179" s="515">
        <f t="shared" si="15"/>
        <v>15</v>
      </c>
      <c r="G179" s="486" t="s">
        <v>411</v>
      </c>
      <c r="H179" s="504"/>
      <c r="I179" s="504"/>
      <c r="J179" s="504"/>
      <c r="K179" s="504"/>
      <c r="L179" s="121"/>
      <c r="M179" s="121"/>
      <c r="N179" s="121"/>
      <c r="O179" s="121"/>
      <c r="P179" s="504"/>
      <c r="Q179" s="504">
        <v>15</v>
      </c>
      <c r="R179" s="504"/>
      <c r="S179" s="504"/>
      <c r="T179" s="121"/>
      <c r="U179" s="121"/>
      <c r="V179" s="121"/>
      <c r="W179" s="504"/>
      <c r="X179" s="504"/>
      <c r="Y179" s="504"/>
      <c r="Z179" s="504"/>
      <c r="AA179" s="504"/>
      <c r="AB179" s="504"/>
      <c r="AC179" s="504"/>
      <c r="AD179" s="504"/>
      <c r="AE179" s="504"/>
      <c r="AF179" s="504"/>
      <c r="AG179" s="504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</row>
    <row r="180" spans="1:46" s="378" customFormat="1" ht="48" customHeight="1">
      <c r="A180" s="520"/>
      <c r="B180" s="511"/>
      <c r="C180" s="641"/>
      <c r="D180" s="506"/>
      <c r="E180" s="454"/>
      <c r="F180" s="515">
        <f t="shared" si="15"/>
        <v>15</v>
      </c>
      <c r="G180" s="486" t="s">
        <v>344</v>
      </c>
      <c r="H180" s="504"/>
      <c r="I180" s="504"/>
      <c r="J180" s="518"/>
      <c r="K180" s="504"/>
      <c r="L180" s="121"/>
      <c r="M180" s="121"/>
      <c r="N180" s="121"/>
      <c r="O180" s="121"/>
      <c r="P180" s="504"/>
      <c r="Q180" s="504">
        <v>15</v>
      </c>
      <c r="R180" s="504"/>
      <c r="S180" s="504"/>
      <c r="T180" s="121"/>
      <c r="U180" s="121"/>
      <c r="V180" s="121"/>
      <c r="W180" s="504"/>
      <c r="X180" s="504"/>
      <c r="Y180" s="504"/>
      <c r="Z180" s="504"/>
      <c r="AA180" s="504"/>
      <c r="AB180" s="504"/>
      <c r="AC180" s="121"/>
      <c r="AD180" s="504"/>
      <c r="AE180" s="504"/>
      <c r="AF180" s="504"/>
      <c r="AG180" s="504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</row>
    <row r="181" spans="1:46" s="378" customFormat="1" ht="48" customHeight="1">
      <c r="A181" s="520"/>
      <c r="B181" s="638"/>
      <c r="C181" s="641"/>
      <c r="D181" s="506"/>
      <c r="E181" s="454"/>
      <c r="F181" s="515">
        <f t="shared" si="15"/>
        <v>15</v>
      </c>
      <c r="G181" s="486" t="s">
        <v>404</v>
      </c>
      <c r="H181" s="504"/>
      <c r="I181" s="504"/>
      <c r="J181" s="518"/>
      <c r="K181" s="504">
        <v>15</v>
      </c>
      <c r="L181" s="504"/>
      <c r="M181" s="504"/>
      <c r="N181" s="504"/>
      <c r="O181" s="504"/>
      <c r="P181" s="504"/>
      <c r="Q181" s="504"/>
      <c r="R181" s="504"/>
      <c r="S181" s="504"/>
      <c r="T181" s="504"/>
      <c r="U181" s="504"/>
      <c r="V181" s="504"/>
      <c r="W181" s="504"/>
      <c r="X181" s="504"/>
      <c r="Y181" s="504"/>
      <c r="Z181" s="504"/>
      <c r="AA181" s="504"/>
      <c r="AB181" s="504"/>
      <c r="AC181" s="504"/>
      <c r="AD181" s="504"/>
      <c r="AE181" s="504"/>
      <c r="AF181" s="504"/>
      <c r="AG181" s="504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</row>
    <row r="182" spans="1:46" s="378" customFormat="1" ht="48" customHeight="1">
      <c r="A182" s="655"/>
      <c r="B182" s="639"/>
      <c r="C182" s="641"/>
      <c r="D182" s="642"/>
      <c r="E182" s="643"/>
      <c r="F182" s="515">
        <f t="shared" si="15"/>
        <v>15</v>
      </c>
      <c r="G182" s="486" t="s">
        <v>345</v>
      </c>
      <c r="H182" s="504"/>
      <c r="I182" s="504"/>
      <c r="J182" s="518"/>
      <c r="K182" s="504">
        <v>15</v>
      </c>
      <c r="L182" s="504"/>
      <c r="M182" s="504"/>
      <c r="N182" s="504"/>
      <c r="O182" s="504"/>
      <c r="P182" s="504"/>
      <c r="Q182" s="504"/>
      <c r="R182" s="504"/>
      <c r="S182" s="504"/>
      <c r="T182" s="504"/>
      <c r="U182" s="504"/>
      <c r="V182" s="504"/>
      <c r="W182" s="504"/>
      <c r="X182" s="504"/>
      <c r="Y182" s="504"/>
      <c r="Z182" s="504"/>
      <c r="AA182" s="504"/>
      <c r="AB182" s="504"/>
      <c r="AC182" s="504"/>
      <c r="AD182" s="504"/>
      <c r="AE182" s="504"/>
      <c r="AF182" s="504"/>
      <c r="AG182" s="504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</row>
    <row r="183" spans="1:46" s="378" customFormat="1" ht="48" customHeight="1">
      <c r="A183" s="656"/>
      <c r="B183" s="639"/>
      <c r="C183" s="641"/>
      <c r="D183" s="641"/>
      <c r="E183" s="644"/>
      <c r="F183" s="515">
        <f t="shared" si="15"/>
        <v>15</v>
      </c>
      <c r="G183" s="486" t="s">
        <v>304</v>
      </c>
      <c r="H183" s="504"/>
      <c r="I183" s="504"/>
      <c r="J183" s="518"/>
      <c r="K183" s="504">
        <v>15</v>
      </c>
      <c r="L183" s="504"/>
      <c r="M183" s="504"/>
      <c r="N183" s="504"/>
      <c r="O183" s="504"/>
      <c r="P183" s="504"/>
      <c r="Q183" s="504"/>
      <c r="R183" s="504"/>
      <c r="S183" s="504"/>
      <c r="T183" s="504"/>
      <c r="U183" s="504"/>
      <c r="V183" s="504"/>
      <c r="W183" s="504"/>
      <c r="X183" s="504"/>
      <c r="Y183" s="504"/>
      <c r="Z183" s="504"/>
      <c r="AA183" s="504"/>
      <c r="AB183" s="504"/>
      <c r="AC183" s="504"/>
      <c r="AD183" s="504"/>
      <c r="AE183" s="504"/>
      <c r="AF183" s="504"/>
      <c r="AG183" s="504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</row>
    <row r="184" spans="1:46" s="378" customFormat="1" ht="48" customHeight="1">
      <c r="A184" s="657"/>
      <c r="B184" s="658"/>
      <c r="C184" s="530"/>
      <c r="D184" s="636"/>
      <c r="E184" s="635"/>
      <c r="F184" s="515">
        <f t="shared" si="15"/>
        <v>15</v>
      </c>
      <c r="G184" s="486" t="s">
        <v>349</v>
      </c>
      <c r="H184" s="504"/>
      <c r="I184" s="504"/>
      <c r="J184" s="518"/>
      <c r="K184" s="504">
        <v>15</v>
      </c>
      <c r="L184" s="504"/>
      <c r="M184" s="504"/>
      <c r="N184" s="504"/>
      <c r="O184" s="504"/>
      <c r="P184" s="504"/>
      <c r="Q184" s="504"/>
      <c r="R184" s="504"/>
      <c r="S184" s="504"/>
      <c r="T184" s="504"/>
      <c r="U184" s="504"/>
      <c r="V184" s="504"/>
      <c r="W184" s="504"/>
      <c r="X184" s="504"/>
      <c r="Y184" s="504"/>
      <c r="Z184" s="504"/>
      <c r="AA184" s="504"/>
      <c r="AB184" s="504"/>
      <c r="AC184" s="504"/>
      <c r="AD184" s="504"/>
      <c r="AE184" s="504"/>
      <c r="AF184" s="504"/>
      <c r="AG184" s="504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</row>
    <row r="185" spans="1:46" s="378" customFormat="1" ht="45" customHeight="1">
      <c r="A185" s="519"/>
      <c r="B185" s="531"/>
      <c r="C185" s="645">
        <v>27</v>
      </c>
      <c r="D185" s="533"/>
      <c r="E185" s="529"/>
      <c r="F185" s="515">
        <f t="shared" si="15"/>
        <v>15</v>
      </c>
      <c r="G185" s="486" t="s">
        <v>508</v>
      </c>
      <c r="H185" s="504"/>
      <c r="I185" s="504"/>
      <c r="J185" s="504"/>
      <c r="K185" s="504"/>
      <c r="L185" s="121"/>
      <c r="M185" s="121"/>
      <c r="N185" s="121"/>
      <c r="O185" s="121">
        <v>5</v>
      </c>
      <c r="P185" s="121">
        <v>10</v>
      </c>
      <c r="Q185" s="504"/>
      <c r="R185" s="504"/>
      <c r="S185" s="504"/>
      <c r="T185" s="504"/>
      <c r="U185" s="504"/>
      <c r="V185" s="504"/>
      <c r="W185" s="504"/>
      <c r="X185" s="504"/>
      <c r="Y185" s="504"/>
      <c r="Z185" s="504"/>
      <c r="AA185" s="504"/>
      <c r="AB185" s="504"/>
      <c r="AC185" s="504"/>
      <c r="AD185" s="504"/>
      <c r="AE185" s="504"/>
      <c r="AF185" s="504"/>
      <c r="AG185" s="504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</row>
    <row r="186" spans="1:46" s="378" customFormat="1" ht="45" customHeight="1">
      <c r="A186" s="521"/>
      <c r="B186" s="512"/>
      <c r="C186" s="646"/>
      <c r="D186" s="507"/>
      <c r="E186" s="510"/>
      <c r="F186" s="515">
        <f t="shared" si="15"/>
        <v>15</v>
      </c>
      <c r="G186" s="486" t="s">
        <v>415</v>
      </c>
      <c r="H186" s="504"/>
      <c r="I186" s="504"/>
      <c r="J186" s="504"/>
      <c r="K186" s="504"/>
      <c r="L186" s="504"/>
      <c r="M186" s="504"/>
      <c r="N186" s="121"/>
      <c r="O186" s="121"/>
      <c r="P186" s="121"/>
      <c r="Q186" s="504"/>
      <c r="R186" s="504"/>
      <c r="S186" s="121"/>
      <c r="T186" s="121"/>
      <c r="U186" s="121"/>
      <c r="V186" s="121"/>
      <c r="W186" s="121"/>
      <c r="X186" s="504">
        <v>15</v>
      </c>
      <c r="Y186" s="504"/>
      <c r="Z186" s="504"/>
      <c r="AA186" s="504"/>
      <c r="AB186" s="504"/>
      <c r="AC186" s="504"/>
      <c r="AD186" s="504"/>
      <c r="AE186" s="504"/>
      <c r="AF186" s="504"/>
      <c r="AG186" s="504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</row>
    <row r="187" spans="1:46" s="378" customFormat="1" ht="87" customHeight="1">
      <c r="A187" s="655" t="s">
        <v>36</v>
      </c>
      <c r="B187" s="676" t="s">
        <v>63</v>
      </c>
      <c r="C187" s="642">
        <v>27</v>
      </c>
      <c r="D187" s="642"/>
      <c r="E187" s="642"/>
      <c r="F187" s="230">
        <f aca="true" t="shared" si="17" ref="F187:F200">SUM(H187:AG187)</f>
        <v>38</v>
      </c>
      <c r="G187" s="486" t="s">
        <v>478</v>
      </c>
      <c r="H187" s="397">
        <v>27</v>
      </c>
      <c r="I187" s="397">
        <v>11</v>
      </c>
      <c r="J187" s="397"/>
      <c r="K187" s="397"/>
      <c r="L187" s="121"/>
      <c r="M187" s="121"/>
      <c r="N187" s="121"/>
      <c r="O187" s="121"/>
      <c r="P187" s="121"/>
      <c r="Q187" s="397"/>
      <c r="R187" s="397"/>
      <c r="S187" s="397"/>
      <c r="T187" s="397"/>
      <c r="U187" s="397"/>
      <c r="V187" s="397"/>
      <c r="W187" s="397"/>
      <c r="X187" s="397"/>
      <c r="Y187" s="397"/>
      <c r="Z187" s="397"/>
      <c r="AA187" s="397"/>
      <c r="AB187" s="397"/>
      <c r="AC187" s="397"/>
      <c r="AD187" s="397"/>
      <c r="AE187" s="397"/>
      <c r="AF187" s="397"/>
      <c r="AG187" s="39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</row>
    <row r="188" spans="1:46" s="378" customFormat="1" ht="98.25" customHeight="1">
      <c r="A188" s="704"/>
      <c r="B188" s="663"/>
      <c r="C188" s="708"/>
      <c r="D188" s="636"/>
      <c r="E188" s="636"/>
      <c r="F188" s="230">
        <f t="shared" si="17"/>
        <v>33</v>
      </c>
      <c r="G188" s="486" t="s">
        <v>424</v>
      </c>
      <c r="H188" s="397"/>
      <c r="I188" s="397"/>
      <c r="J188" s="397"/>
      <c r="K188" s="397">
        <v>6</v>
      </c>
      <c r="L188" s="397"/>
      <c r="M188" s="397"/>
      <c r="N188" s="121"/>
      <c r="O188" s="121"/>
      <c r="P188" s="121">
        <v>7</v>
      </c>
      <c r="Q188" s="397">
        <v>9</v>
      </c>
      <c r="R188" s="397">
        <v>2</v>
      </c>
      <c r="S188" s="397"/>
      <c r="T188" s="397"/>
      <c r="U188" s="397">
        <v>1</v>
      </c>
      <c r="V188" s="397"/>
      <c r="W188" s="397"/>
      <c r="X188" s="397"/>
      <c r="Y188" s="397">
        <v>2</v>
      </c>
      <c r="Z188" s="397">
        <v>3</v>
      </c>
      <c r="AA188" s="397">
        <v>3</v>
      </c>
      <c r="AB188" s="397"/>
      <c r="AC188" s="397"/>
      <c r="AD188" s="397"/>
      <c r="AE188" s="397"/>
      <c r="AF188" s="397"/>
      <c r="AG188" s="39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</row>
    <row r="189" spans="1:46" s="378" customFormat="1" ht="68.25" customHeight="1">
      <c r="A189" s="703" t="s">
        <v>37</v>
      </c>
      <c r="B189" s="662" t="s">
        <v>64</v>
      </c>
      <c r="C189" s="664">
        <v>27</v>
      </c>
      <c r="D189" s="447"/>
      <c r="E189" s="380"/>
      <c r="F189" s="230">
        <f t="shared" si="17"/>
        <v>14</v>
      </c>
      <c r="G189" s="486" t="s">
        <v>479</v>
      </c>
      <c r="H189" s="446">
        <v>6</v>
      </c>
      <c r="I189" s="446">
        <v>3</v>
      </c>
      <c r="J189" s="446"/>
      <c r="K189" s="446"/>
      <c r="L189" s="121"/>
      <c r="M189" s="121"/>
      <c r="N189" s="121"/>
      <c r="O189" s="121">
        <v>1</v>
      </c>
      <c r="P189" s="121"/>
      <c r="Q189" s="446"/>
      <c r="R189" s="446"/>
      <c r="S189" s="446"/>
      <c r="T189" s="446"/>
      <c r="U189" s="446"/>
      <c r="V189" s="446"/>
      <c r="W189" s="446"/>
      <c r="X189" s="446"/>
      <c r="Y189" s="446"/>
      <c r="Z189" s="446">
        <v>4</v>
      </c>
      <c r="AA189" s="446"/>
      <c r="AB189" s="446"/>
      <c r="AC189" s="446"/>
      <c r="AD189" s="446"/>
      <c r="AE189" s="446"/>
      <c r="AF189" s="446"/>
      <c r="AG189" s="446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</row>
    <row r="190" spans="1:46" s="378" customFormat="1" ht="81" customHeight="1">
      <c r="A190" s="704"/>
      <c r="B190" s="663"/>
      <c r="C190" s="665"/>
      <c r="D190" s="449"/>
      <c r="E190" s="465"/>
      <c r="F190" s="230">
        <f t="shared" si="17"/>
        <v>21</v>
      </c>
      <c r="G190" s="486" t="s">
        <v>394</v>
      </c>
      <c r="H190" s="446"/>
      <c r="I190" s="446"/>
      <c r="J190" s="446"/>
      <c r="K190" s="446"/>
      <c r="L190" s="446"/>
      <c r="M190" s="446"/>
      <c r="N190" s="121"/>
      <c r="O190" s="121"/>
      <c r="P190" s="121"/>
      <c r="Q190" s="446"/>
      <c r="R190" s="446"/>
      <c r="S190" s="446"/>
      <c r="T190" s="446"/>
      <c r="U190" s="446"/>
      <c r="V190" s="446"/>
      <c r="W190" s="446"/>
      <c r="X190" s="446"/>
      <c r="Y190" s="446">
        <v>21</v>
      </c>
      <c r="Z190" s="446"/>
      <c r="AA190" s="446"/>
      <c r="AB190" s="446"/>
      <c r="AC190" s="446"/>
      <c r="AD190" s="446"/>
      <c r="AE190" s="446"/>
      <c r="AF190" s="446"/>
      <c r="AG190" s="446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</row>
    <row r="191" spans="1:46" s="378" customFormat="1" ht="129.75" customHeight="1">
      <c r="A191" s="703" t="s">
        <v>38</v>
      </c>
      <c r="B191" s="662" t="s">
        <v>183</v>
      </c>
      <c r="C191" s="640">
        <v>27</v>
      </c>
      <c r="D191" s="311"/>
      <c r="E191" s="380"/>
      <c r="F191" s="230">
        <f t="shared" si="17"/>
        <v>28</v>
      </c>
      <c r="G191" s="486" t="s">
        <v>480</v>
      </c>
      <c r="H191" s="217">
        <v>21</v>
      </c>
      <c r="I191" s="217">
        <v>7</v>
      </c>
      <c r="J191" s="217"/>
      <c r="K191" s="217"/>
      <c r="L191" s="121"/>
      <c r="M191" s="121"/>
      <c r="N191" s="121"/>
      <c r="O191" s="121"/>
      <c r="P191" s="121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</row>
    <row r="192" spans="1:46" s="378" customFormat="1" ht="177" customHeight="1">
      <c r="A192" s="704"/>
      <c r="B192" s="663"/>
      <c r="C192" s="635"/>
      <c r="D192" s="510"/>
      <c r="E192" s="465"/>
      <c r="F192" s="230">
        <f t="shared" si="17"/>
        <v>18</v>
      </c>
      <c r="G192" s="486" t="s">
        <v>373</v>
      </c>
      <c r="H192" s="217"/>
      <c r="I192" s="217"/>
      <c r="J192" s="217"/>
      <c r="K192" s="217">
        <v>5</v>
      </c>
      <c r="L192" s="217"/>
      <c r="M192" s="217"/>
      <c r="N192" s="121"/>
      <c r="O192" s="121"/>
      <c r="P192" s="121">
        <v>6</v>
      </c>
      <c r="Q192" s="217"/>
      <c r="R192" s="217">
        <v>1</v>
      </c>
      <c r="S192" s="217"/>
      <c r="T192" s="217"/>
      <c r="U192" s="217">
        <v>2</v>
      </c>
      <c r="V192" s="217"/>
      <c r="W192" s="217"/>
      <c r="X192" s="217"/>
      <c r="Y192" s="217"/>
      <c r="Z192" s="217">
        <v>3</v>
      </c>
      <c r="AA192" s="217">
        <v>1</v>
      </c>
      <c r="AB192" s="217"/>
      <c r="AC192" s="217"/>
      <c r="AD192" s="217"/>
      <c r="AE192" s="217"/>
      <c r="AF192" s="217"/>
      <c r="AG192" s="21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</row>
    <row r="193" spans="1:46" s="378" customFormat="1" ht="84.75" customHeight="1">
      <c r="A193" s="703" t="s">
        <v>39</v>
      </c>
      <c r="B193" s="662" t="s">
        <v>65</v>
      </c>
      <c r="C193" s="640">
        <v>27</v>
      </c>
      <c r="D193" s="447"/>
      <c r="E193" s="380"/>
      <c r="F193" s="230">
        <f t="shared" si="17"/>
        <v>26</v>
      </c>
      <c r="G193" s="486" t="s">
        <v>481</v>
      </c>
      <c r="H193" s="446"/>
      <c r="I193" s="446"/>
      <c r="J193" s="446"/>
      <c r="K193" s="446"/>
      <c r="L193" s="121"/>
      <c r="M193" s="121"/>
      <c r="N193" s="121"/>
      <c r="O193" s="121"/>
      <c r="P193" s="121"/>
      <c r="Q193" s="446">
        <v>26</v>
      </c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6"/>
      <c r="AC193" s="446"/>
      <c r="AD193" s="446"/>
      <c r="AE193" s="446"/>
      <c r="AF193" s="446"/>
      <c r="AG193" s="446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</row>
    <row r="194" spans="1:46" s="378" customFormat="1" ht="87" customHeight="1">
      <c r="A194" s="655"/>
      <c r="B194" s="676"/>
      <c r="C194" s="642"/>
      <c r="D194" s="448"/>
      <c r="E194" s="381"/>
      <c r="F194" s="230">
        <f t="shared" si="17"/>
        <v>25</v>
      </c>
      <c r="G194" s="486" t="s">
        <v>383</v>
      </c>
      <c r="H194" s="446"/>
      <c r="I194" s="446"/>
      <c r="J194" s="446"/>
      <c r="K194" s="446"/>
      <c r="L194" s="446"/>
      <c r="M194" s="446"/>
      <c r="N194" s="121"/>
      <c r="O194" s="121"/>
      <c r="P194" s="121"/>
      <c r="Q194" s="446">
        <v>25</v>
      </c>
      <c r="R194" s="446"/>
      <c r="S194" s="446"/>
      <c r="T194" s="446"/>
      <c r="U194" s="446"/>
      <c r="V194" s="446"/>
      <c r="W194" s="446"/>
      <c r="X194" s="446"/>
      <c r="Y194" s="446"/>
      <c r="Z194" s="446"/>
      <c r="AA194" s="446"/>
      <c r="AB194" s="446"/>
      <c r="AC194" s="446"/>
      <c r="AD194" s="446"/>
      <c r="AE194" s="446"/>
      <c r="AF194" s="446"/>
      <c r="AG194" s="446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</row>
    <row r="195" spans="1:46" s="378" customFormat="1" ht="91.5" customHeight="1">
      <c r="A195" s="704"/>
      <c r="B195" s="663"/>
      <c r="C195" s="708"/>
      <c r="D195" s="449"/>
      <c r="E195" s="465"/>
      <c r="F195" s="230">
        <f t="shared" si="17"/>
        <v>19</v>
      </c>
      <c r="G195" s="486" t="s">
        <v>356</v>
      </c>
      <c r="H195" s="446">
        <v>9</v>
      </c>
      <c r="I195" s="446"/>
      <c r="J195" s="446"/>
      <c r="K195" s="446"/>
      <c r="L195" s="446"/>
      <c r="M195" s="446"/>
      <c r="N195" s="121"/>
      <c r="O195" s="121"/>
      <c r="P195" s="121">
        <v>5</v>
      </c>
      <c r="Q195" s="446"/>
      <c r="R195" s="446"/>
      <c r="S195" s="446"/>
      <c r="T195" s="446"/>
      <c r="U195" s="446"/>
      <c r="V195" s="446"/>
      <c r="W195" s="121"/>
      <c r="X195" s="121"/>
      <c r="Y195" s="121">
        <v>1</v>
      </c>
      <c r="Z195" s="446">
        <v>4</v>
      </c>
      <c r="AA195" s="446"/>
      <c r="AB195" s="446"/>
      <c r="AC195" s="446"/>
      <c r="AD195" s="446"/>
      <c r="AE195" s="446"/>
      <c r="AF195" s="446"/>
      <c r="AG195" s="446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</row>
    <row r="196" spans="1:46" s="378" customFormat="1" ht="36.75" customHeight="1">
      <c r="A196" s="703" t="s">
        <v>59</v>
      </c>
      <c r="B196" s="662" t="s">
        <v>66</v>
      </c>
      <c r="C196" s="664">
        <v>27</v>
      </c>
      <c r="D196" s="377"/>
      <c r="E196" s="311"/>
      <c r="F196" s="230">
        <f t="shared" si="17"/>
        <v>15</v>
      </c>
      <c r="G196" s="486" t="s">
        <v>482</v>
      </c>
      <c r="H196" s="217"/>
      <c r="I196" s="217">
        <v>2</v>
      </c>
      <c r="J196" s="217"/>
      <c r="K196" s="217"/>
      <c r="L196" s="217"/>
      <c r="M196" s="217"/>
      <c r="N196" s="121"/>
      <c r="O196" s="121"/>
      <c r="P196" s="121"/>
      <c r="Q196" s="217"/>
      <c r="R196" s="217">
        <v>5</v>
      </c>
      <c r="S196" s="217"/>
      <c r="T196" s="217"/>
      <c r="U196" s="217"/>
      <c r="V196" s="217"/>
      <c r="W196" s="121"/>
      <c r="X196" s="121"/>
      <c r="Y196" s="121"/>
      <c r="Z196" s="217">
        <v>8</v>
      </c>
      <c r="AA196" s="217"/>
      <c r="AB196" s="217"/>
      <c r="AC196" s="217"/>
      <c r="AD196" s="217"/>
      <c r="AE196" s="217"/>
      <c r="AF196" s="217"/>
      <c r="AG196" s="21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</row>
    <row r="197" spans="1:46" s="378" customFormat="1" ht="34.5" customHeight="1">
      <c r="A197" s="655"/>
      <c r="B197" s="676"/>
      <c r="C197" s="677"/>
      <c r="D197" s="379"/>
      <c r="E197" s="345"/>
      <c r="F197" s="230">
        <f t="shared" si="17"/>
        <v>19</v>
      </c>
      <c r="G197" s="486" t="s">
        <v>367</v>
      </c>
      <c r="H197" s="217"/>
      <c r="I197" s="217"/>
      <c r="J197" s="217"/>
      <c r="K197" s="217"/>
      <c r="L197" s="121">
        <v>10</v>
      </c>
      <c r="M197" s="121"/>
      <c r="N197" s="121"/>
      <c r="O197" s="121">
        <v>1</v>
      </c>
      <c r="P197" s="121"/>
      <c r="Q197" s="217"/>
      <c r="R197" s="217"/>
      <c r="S197" s="217"/>
      <c r="T197" s="217"/>
      <c r="U197" s="217">
        <v>1</v>
      </c>
      <c r="V197" s="217"/>
      <c r="W197" s="217"/>
      <c r="X197" s="217">
        <v>7</v>
      </c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</row>
    <row r="198" spans="1:46" s="378" customFormat="1" ht="37.5" customHeight="1">
      <c r="A198" s="655"/>
      <c r="B198" s="676"/>
      <c r="C198" s="677"/>
      <c r="D198" s="379"/>
      <c r="E198" s="345"/>
      <c r="F198" s="230">
        <f t="shared" si="17"/>
        <v>16</v>
      </c>
      <c r="G198" s="486" t="s">
        <v>395</v>
      </c>
      <c r="H198" s="217"/>
      <c r="I198" s="217"/>
      <c r="J198" s="217">
        <v>2</v>
      </c>
      <c r="K198" s="217"/>
      <c r="L198" s="217"/>
      <c r="M198" s="217"/>
      <c r="N198" s="121">
        <v>2</v>
      </c>
      <c r="O198" s="121"/>
      <c r="P198" s="121"/>
      <c r="Q198" s="217">
        <v>7</v>
      </c>
      <c r="R198" s="217"/>
      <c r="S198" s="217"/>
      <c r="T198" s="217"/>
      <c r="U198" s="217"/>
      <c r="V198" s="217"/>
      <c r="W198" s="217">
        <v>3</v>
      </c>
      <c r="X198" s="217"/>
      <c r="Y198" s="217"/>
      <c r="Z198" s="217"/>
      <c r="AA198" s="217">
        <v>2</v>
      </c>
      <c r="AB198" s="217"/>
      <c r="AC198" s="217"/>
      <c r="AD198" s="217"/>
      <c r="AE198" s="217"/>
      <c r="AF198" s="217"/>
      <c r="AG198" s="21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</row>
    <row r="199" spans="1:46" s="378" customFormat="1" ht="38.25" customHeight="1">
      <c r="A199" s="655"/>
      <c r="B199" s="676"/>
      <c r="C199" s="677"/>
      <c r="D199" s="379"/>
      <c r="E199" s="345"/>
      <c r="F199" s="230">
        <f t="shared" si="17"/>
        <v>28</v>
      </c>
      <c r="G199" s="486" t="s">
        <v>381</v>
      </c>
      <c r="H199" s="217">
        <v>28</v>
      </c>
      <c r="I199" s="217"/>
      <c r="J199" s="217"/>
      <c r="K199" s="217"/>
      <c r="L199" s="217"/>
      <c r="M199" s="217"/>
      <c r="N199" s="121"/>
      <c r="O199" s="121"/>
      <c r="P199" s="121"/>
      <c r="Q199" s="217"/>
      <c r="R199" s="217"/>
      <c r="S199" s="217"/>
      <c r="T199" s="217"/>
      <c r="U199" s="217"/>
      <c r="V199" s="217"/>
      <c r="W199" s="121"/>
      <c r="X199" s="121"/>
      <c r="Y199" s="121"/>
      <c r="Z199" s="217"/>
      <c r="AA199" s="217"/>
      <c r="AB199" s="217"/>
      <c r="AC199" s="217"/>
      <c r="AD199" s="217"/>
      <c r="AE199" s="217"/>
      <c r="AF199" s="217"/>
      <c r="AG199" s="21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</row>
    <row r="200" spans="1:46" s="378" customFormat="1" ht="43.5" customHeight="1">
      <c r="A200" s="704"/>
      <c r="B200" s="663"/>
      <c r="C200" s="665"/>
      <c r="D200" s="382"/>
      <c r="E200" s="313"/>
      <c r="F200" s="230">
        <f t="shared" si="17"/>
        <v>20</v>
      </c>
      <c r="G200" s="486" t="s">
        <v>399</v>
      </c>
      <c r="H200" s="217">
        <v>20</v>
      </c>
      <c r="I200" s="217"/>
      <c r="J200" s="217"/>
      <c r="K200" s="217"/>
      <c r="L200" s="217"/>
      <c r="M200" s="217"/>
      <c r="N200" s="121"/>
      <c r="O200" s="121"/>
      <c r="P200" s="121"/>
      <c r="Q200" s="217"/>
      <c r="R200" s="217"/>
      <c r="S200" s="217"/>
      <c r="T200" s="217"/>
      <c r="U200" s="217"/>
      <c r="V200" s="217"/>
      <c r="W200" s="121"/>
      <c r="X200" s="121"/>
      <c r="Y200" s="121"/>
      <c r="Z200" s="217"/>
      <c r="AA200" s="217"/>
      <c r="AB200" s="217"/>
      <c r="AC200" s="217"/>
      <c r="AD200" s="217"/>
      <c r="AE200" s="217"/>
      <c r="AF200" s="217"/>
      <c r="AG200" s="21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</row>
    <row r="201" spans="1:46" ht="30.75" customHeight="1">
      <c r="A201" s="718" t="s">
        <v>40</v>
      </c>
      <c r="B201" s="719"/>
      <c r="C201" s="430">
        <f>SUM(H201:AG201)</f>
        <v>818</v>
      </c>
      <c r="D201" s="431"/>
      <c r="E201" s="431"/>
      <c r="F201" s="429">
        <f>SUM(F155:F200)</f>
        <v>818</v>
      </c>
      <c r="G201" s="429"/>
      <c r="H201" s="429">
        <f aca="true" t="shared" si="18" ref="H201:AG201">SUM(H155:H200)</f>
        <v>241</v>
      </c>
      <c r="I201" s="429">
        <f t="shared" si="18"/>
        <v>23</v>
      </c>
      <c r="J201" s="429">
        <f t="shared" si="18"/>
        <v>18</v>
      </c>
      <c r="K201" s="429">
        <f t="shared" si="18"/>
        <v>77</v>
      </c>
      <c r="L201" s="429">
        <f t="shared" si="18"/>
        <v>13</v>
      </c>
      <c r="M201" s="429">
        <f t="shared" si="18"/>
        <v>0</v>
      </c>
      <c r="N201" s="429">
        <f t="shared" si="18"/>
        <v>2</v>
      </c>
      <c r="O201" s="429">
        <f t="shared" si="18"/>
        <v>8</v>
      </c>
      <c r="P201" s="429">
        <f t="shared" si="18"/>
        <v>41</v>
      </c>
      <c r="Q201" s="429">
        <f t="shared" si="18"/>
        <v>127</v>
      </c>
      <c r="R201" s="429">
        <f t="shared" si="18"/>
        <v>11</v>
      </c>
      <c r="S201" s="429">
        <f t="shared" si="18"/>
        <v>0</v>
      </c>
      <c r="T201" s="429">
        <f t="shared" si="18"/>
        <v>0</v>
      </c>
      <c r="U201" s="429">
        <f t="shared" si="18"/>
        <v>7</v>
      </c>
      <c r="V201" s="429">
        <f t="shared" si="18"/>
        <v>0</v>
      </c>
      <c r="W201" s="429">
        <f t="shared" si="18"/>
        <v>3</v>
      </c>
      <c r="X201" s="429">
        <f t="shared" si="18"/>
        <v>48</v>
      </c>
      <c r="Y201" s="429">
        <f t="shared" si="18"/>
        <v>24</v>
      </c>
      <c r="Z201" s="429">
        <f t="shared" si="18"/>
        <v>94</v>
      </c>
      <c r="AA201" s="429">
        <f t="shared" si="18"/>
        <v>35</v>
      </c>
      <c r="AB201" s="429">
        <f t="shared" si="18"/>
        <v>0</v>
      </c>
      <c r="AC201" s="429">
        <f t="shared" si="18"/>
        <v>0</v>
      </c>
      <c r="AD201" s="429">
        <f t="shared" si="18"/>
        <v>46</v>
      </c>
      <c r="AE201" s="429">
        <f t="shared" si="18"/>
        <v>0</v>
      </c>
      <c r="AF201" s="429">
        <f t="shared" si="18"/>
        <v>0</v>
      </c>
      <c r="AG201" s="429">
        <f t="shared" si="18"/>
        <v>0</v>
      </c>
      <c r="AH201" s="310">
        <f aca="true" t="shared" si="19" ref="AH201:AT201">SUM(AH187:AH200)</f>
        <v>0</v>
      </c>
      <c r="AI201" s="310">
        <f t="shared" si="19"/>
        <v>0</v>
      </c>
      <c r="AJ201" s="310">
        <f t="shared" si="19"/>
        <v>0</v>
      </c>
      <c r="AK201" s="310">
        <f t="shared" si="19"/>
        <v>0</v>
      </c>
      <c r="AL201" s="310">
        <f t="shared" si="19"/>
        <v>0</v>
      </c>
      <c r="AM201" s="310">
        <f t="shared" si="19"/>
        <v>0</v>
      </c>
      <c r="AN201" s="310">
        <f t="shared" si="19"/>
        <v>0</v>
      </c>
      <c r="AO201" s="310">
        <f t="shared" si="19"/>
        <v>0</v>
      </c>
      <c r="AP201" s="310">
        <f t="shared" si="19"/>
        <v>0</v>
      </c>
      <c r="AQ201" s="310">
        <f t="shared" si="19"/>
        <v>0</v>
      </c>
      <c r="AR201" s="310">
        <f t="shared" si="19"/>
        <v>0</v>
      </c>
      <c r="AS201" s="310">
        <f t="shared" si="19"/>
        <v>0</v>
      </c>
      <c r="AT201" s="310">
        <f t="shared" si="19"/>
        <v>0</v>
      </c>
    </row>
    <row r="202" spans="1:46" s="402" customFormat="1" ht="17.25" customHeight="1">
      <c r="A202" s="733" t="s">
        <v>483</v>
      </c>
      <c r="B202" s="701"/>
      <c r="C202" s="701"/>
      <c r="D202" s="701"/>
      <c r="E202" s="701"/>
      <c r="F202" s="701"/>
      <c r="G202" s="701"/>
      <c r="H202" s="701"/>
      <c r="I202" s="701"/>
      <c r="J202" s="701"/>
      <c r="K202" s="701"/>
      <c r="L202" s="701"/>
      <c r="M202" s="701"/>
      <c r="N202" s="701"/>
      <c r="O202" s="701"/>
      <c r="P202" s="701"/>
      <c r="Q202" s="701"/>
      <c r="R202" s="701"/>
      <c r="S202" s="701"/>
      <c r="T202" s="701"/>
      <c r="U202" s="701"/>
      <c r="V202" s="701"/>
      <c r="W202" s="701"/>
      <c r="X202" s="701"/>
      <c r="Y202" s="701"/>
      <c r="Z202" s="701"/>
      <c r="AA202" s="701"/>
      <c r="AB202" s="701"/>
      <c r="AC202" s="701"/>
      <c r="AD202" s="701"/>
      <c r="AE202" s="701"/>
      <c r="AF202" s="701"/>
      <c r="AG202" s="702"/>
      <c r="AH202" s="15"/>
      <c r="AI202" s="401"/>
      <c r="AJ202" s="401"/>
      <c r="AK202" s="401"/>
      <c r="AL202" s="401"/>
      <c r="AM202" s="401"/>
      <c r="AN202" s="401"/>
      <c r="AO202" s="401"/>
      <c r="AP202" s="401"/>
      <c r="AQ202" s="401"/>
      <c r="AR202" s="401"/>
      <c r="AS202" s="401"/>
      <c r="AT202" s="401"/>
    </row>
    <row r="203" spans="1:46" s="31" customFormat="1" ht="117.75" customHeight="1">
      <c r="A203" s="672" t="s">
        <v>33</v>
      </c>
      <c r="B203" s="462" t="s">
        <v>449</v>
      </c>
      <c r="C203" s="418"/>
      <c r="D203" s="406"/>
      <c r="E203" s="418"/>
      <c r="F203" s="417"/>
      <c r="G203" s="490"/>
      <c r="H203" s="408"/>
      <c r="I203" s="408"/>
      <c r="J203" s="408"/>
      <c r="K203" s="408"/>
      <c r="L203" s="409"/>
      <c r="M203" s="409"/>
      <c r="N203" s="409"/>
      <c r="O203" s="409"/>
      <c r="P203" s="409"/>
      <c r="Q203" s="408"/>
      <c r="R203" s="408"/>
      <c r="S203" s="408"/>
      <c r="T203" s="408"/>
      <c r="U203" s="408"/>
      <c r="V203" s="408"/>
      <c r="W203" s="408"/>
      <c r="X203" s="408"/>
      <c r="Y203" s="408"/>
      <c r="Z203" s="408"/>
      <c r="AA203" s="408"/>
      <c r="AB203" s="408"/>
      <c r="AC203" s="408"/>
      <c r="AD203" s="408"/>
      <c r="AE203" s="408"/>
      <c r="AF203" s="408"/>
      <c r="AG203" s="408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s="31" customFormat="1" ht="48" customHeight="1">
      <c r="A204" s="656"/>
      <c r="B204" s="666" t="s">
        <v>342</v>
      </c>
      <c r="C204" s="669">
        <v>18</v>
      </c>
      <c r="D204" s="411"/>
      <c r="E204" s="418"/>
      <c r="F204" s="432">
        <f>SUM(H204:AG204)</f>
        <v>10</v>
      </c>
      <c r="G204" s="490" t="s">
        <v>488</v>
      </c>
      <c r="H204" s="408">
        <v>10</v>
      </c>
      <c r="I204" s="408"/>
      <c r="J204" s="408"/>
      <c r="K204" s="408"/>
      <c r="L204" s="408"/>
      <c r="M204" s="408"/>
      <c r="N204" s="409"/>
      <c r="O204" s="409"/>
      <c r="P204" s="409"/>
      <c r="Q204" s="408"/>
      <c r="R204" s="408"/>
      <c r="S204" s="408"/>
      <c r="T204" s="408"/>
      <c r="U204" s="408"/>
      <c r="V204" s="408"/>
      <c r="W204" s="408"/>
      <c r="X204" s="408"/>
      <c r="Y204" s="408"/>
      <c r="Z204" s="408"/>
      <c r="AA204" s="408"/>
      <c r="AB204" s="408"/>
      <c r="AC204" s="408"/>
      <c r="AD204" s="408"/>
      <c r="AE204" s="408"/>
      <c r="AF204" s="408"/>
      <c r="AG204" s="408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s="31" customFormat="1" ht="48" customHeight="1">
      <c r="A205" s="425"/>
      <c r="B205" s="667"/>
      <c r="C205" s="670"/>
      <c r="D205" s="411"/>
      <c r="E205" s="418"/>
      <c r="F205" s="432">
        <f aca="true" t="shared" si="20" ref="F205:F238">SUM(H205:AG205)</f>
        <v>11</v>
      </c>
      <c r="G205" s="490" t="s">
        <v>387</v>
      </c>
      <c r="H205" s="408">
        <v>3</v>
      </c>
      <c r="I205" s="408"/>
      <c r="J205" s="408"/>
      <c r="K205" s="408"/>
      <c r="L205" s="408"/>
      <c r="M205" s="408"/>
      <c r="N205" s="409"/>
      <c r="O205" s="409"/>
      <c r="P205" s="409"/>
      <c r="Q205" s="408"/>
      <c r="R205" s="408"/>
      <c r="S205" s="408"/>
      <c r="T205" s="408"/>
      <c r="U205" s="408"/>
      <c r="V205" s="408"/>
      <c r="W205" s="408"/>
      <c r="X205" s="408"/>
      <c r="Y205" s="408"/>
      <c r="Z205" s="408">
        <v>8</v>
      </c>
      <c r="AA205" s="408"/>
      <c r="AB205" s="408"/>
      <c r="AC205" s="408"/>
      <c r="AD205" s="408"/>
      <c r="AE205" s="408"/>
      <c r="AF205" s="408"/>
      <c r="AG205" s="408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31" customFormat="1" ht="48" customHeight="1">
      <c r="A206" s="477"/>
      <c r="B206" s="668"/>
      <c r="C206" s="671"/>
      <c r="D206" s="411"/>
      <c r="E206" s="418"/>
      <c r="F206" s="432">
        <f t="shared" si="20"/>
        <v>12</v>
      </c>
      <c r="G206" s="490" t="s">
        <v>381</v>
      </c>
      <c r="H206" s="408"/>
      <c r="I206" s="408"/>
      <c r="J206" s="408"/>
      <c r="K206" s="408"/>
      <c r="L206" s="408"/>
      <c r="M206" s="408"/>
      <c r="N206" s="409"/>
      <c r="O206" s="409"/>
      <c r="P206" s="409"/>
      <c r="Q206" s="408"/>
      <c r="R206" s="408"/>
      <c r="S206" s="408"/>
      <c r="T206" s="408"/>
      <c r="U206" s="408"/>
      <c r="V206" s="408"/>
      <c r="W206" s="408"/>
      <c r="X206" s="408"/>
      <c r="Y206" s="408"/>
      <c r="Z206" s="408">
        <v>12</v>
      </c>
      <c r="AA206" s="408"/>
      <c r="AB206" s="408"/>
      <c r="AC206" s="408"/>
      <c r="AD206" s="408"/>
      <c r="AE206" s="408"/>
      <c r="AF206" s="408"/>
      <c r="AG206" s="408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</row>
    <row r="207" spans="1:46" s="31" customFormat="1" ht="50.25" customHeight="1">
      <c r="A207" s="532"/>
      <c r="B207" s="410" t="s">
        <v>306</v>
      </c>
      <c r="C207" s="35">
        <v>18</v>
      </c>
      <c r="D207" s="411"/>
      <c r="E207" s="418"/>
      <c r="F207" s="432">
        <f t="shared" si="20"/>
        <v>9</v>
      </c>
      <c r="G207" s="490" t="s">
        <v>403</v>
      </c>
      <c r="H207" s="408">
        <v>9</v>
      </c>
      <c r="I207" s="408"/>
      <c r="J207" s="408"/>
      <c r="K207" s="408"/>
      <c r="L207" s="408"/>
      <c r="M207" s="408"/>
      <c r="N207" s="409"/>
      <c r="O207" s="409"/>
      <c r="P207" s="409"/>
      <c r="Q207" s="408"/>
      <c r="R207" s="408"/>
      <c r="S207" s="408"/>
      <c r="T207" s="408"/>
      <c r="U207" s="408"/>
      <c r="V207" s="408"/>
      <c r="W207" s="408"/>
      <c r="X207" s="408"/>
      <c r="Y207" s="408"/>
      <c r="Z207" s="408"/>
      <c r="AA207" s="408"/>
      <c r="AB207" s="408"/>
      <c r="AC207" s="408"/>
      <c r="AD207" s="408"/>
      <c r="AE207" s="408"/>
      <c r="AF207" s="408"/>
      <c r="AG207" s="408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</row>
    <row r="208" spans="1:46" s="31" customFormat="1" ht="66.75" customHeight="1">
      <c r="A208" s="672" t="s">
        <v>34</v>
      </c>
      <c r="B208" s="404" t="s">
        <v>510</v>
      </c>
      <c r="C208" s="405"/>
      <c r="D208" s="411"/>
      <c r="E208" s="418"/>
      <c r="F208" s="432">
        <f t="shared" si="20"/>
        <v>0</v>
      </c>
      <c r="G208" s="490"/>
      <c r="H208" s="408"/>
      <c r="I208" s="408"/>
      <c r="J208" s="408"/>
      <c r="K208" s="408"/>
      <c r="L208" s="409"/>
      <c r="M208" s="409"/>
      <c r="N208" s="409"/>
      <c r="O208" s="409"/>
      <c r="P208" s="409"/>
      <c r="Q208" s="408"/>
      <c r="R208" s="408"/>
      <c r="S208" s="408"/>
      <c r="T208" s="408"/>
      <c r="U208" s="408"/>
      <c r="V208" s="408"/>
      <c r="W208" s="408"/>
      <c r="X208" s="408"/>
      <c r="Y208" s="408"/>
      <c r="Z208" s="408"/>
      <c r="AA208" s="408"/>
      <c r="AB208" s="408"/>
      <c r="AC208" s="408"/>
      <c r="AD208" s="408"/>
      <c r="AE208" s="408"/>
      <c r="AF208" s="408"/>
      <c r="AG208" s="408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31" customFormat="1" ht="42" customHeight="1">
      <c r="A209" s="673"/>
      <c r="B209" s="404" t="s">
        <v>303</v>
      </c>
      <c r="C209" s="634">
        <v>18</v>
      </c>
      <c r="D209" s="411"/>
      <c r="E209" s="418"/>
      <c r="F209" s="432">
        <f t="shared" si="20"/>
        <v>10</v>
      </c>
      <c r="G209" s="490" t="s">
        <v>489</v>
      </c>
      <c r="H209" s="408">
        <v>10</v>
      </c>
      <c r="I209" s="408"/>
      <c r="J209" s="408"/>
      <c r="K209" s="408"/>
      <c r="L209" s="408"/>
      <c r="M209" s="408"/>
      <c r="N209" s="409"/>
      <c r="O209" s="409"/>
      <c r="P209" s="409"/>
      <c r="Q209" s="408"/>
      <c r="R209" s="408"/>
      <c r="S209" s="408"/>
      <c r="T209" s="408"/>
      <c r="U209" s="408"/>
      <c r="V209" s="408"/>
      <c r="W209" s="408"/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</row>
    <row r="210" spans="1:46" s="31" customFormat="1" ht="42" customHeight="1">
      <c r="A210" s="456"/>
      <c r="B210" s="513"/>
      <c r="C210" s="654"/>
      <c r="D210" s="411"/>
      <c r="E210" s="418"/>
      <c r="F210" s="432">
        <f t="shared" si="20"/>
        <v>12</v>
      </c>
      <c r="G210" s="490" t="s">
        <v>357</v>
      </c>
      <c r="H210" s="408">
        <v>8</v>
      </c>
      <c r="I210" s="408"/>
      <c r="J210" s="408"/>
      <c r="K210" s="408"/>
      <c r="L210" s="408"/>
      <c r="M210" s="408"/>
      <c r="N210" s="409"/>
      <c r="O210" s="409"/>
      <c r="P210" s="409"/>
      <c r="Q210" s="408"/>
      <c r="R210" s="408"/>
      <c r="S210" s="408"/>
      <c r="T210" s="408">
        <v>4</v>
      </c>
      <c r="U210" s="408"/>
      <c r="V210" s="408"/>
      <c r="W210" s="408"/>
      <c r="X210" s="408"/>
      <c r="Y210" s="408"/>
      <c r="Z210" s="408"/>
      <c r="AA210" s="408"/>
      <c r="AB210" s="408"/>
      <c r="AC210" s="408"/>
      <c r="AD210" s="408"/>
      <c r="AE210" s="408"/>
      <c r="AF210" s="408"/>
      <c r="AG210" s="408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</row>
    <row r="211" spans="1:46" s="31" customFormat="1" ht="42" customHeight="1">
      <c r="A211" s="652"/>
      <c r="B211" s="653"/>
      <c r="C211" s="641"/>
      <c r="D211" s="411"/>
      <c r="E211" s="418"/>
      <c r="F211" s="432">
        <f t="shared" si="20"/>
        <v>8</v>
      </c>
      <c r="G211" s="490" t="s">
        <v>404</v>
      </c>
      <c r="H211" s="408">
        <v>1</v>
      </c>
      <c r="I211" s="408"/>
      <c r="J211" s="408"/>
      <c r="K211" s="408"/>
      <c r="L211" s="408"/>
      <c r="M211" s="408"/>
      <c r="N211" s="409"/>
      <c r="O211" s="409"/>
      <c r="P211" s="409"/>
      <c r="Q211" s="408"/>
      <c r="R211" s="408"/>
      <c r="S211" s="408"/>
      <c r="T211" s="408">
        <v>7</v>
      </c>
      <c r="U211" s="408"/>
      <c r="V211" s="408"/>
      <c r="W211" s="408"/>
      <c r="X211" s="408"/>
      <c r="Y211" s="408"/>
      <c r="Z211" s="408"/>
      <c r="AA211" s="408"/>
      <c r="AB211" s="408"/>
      <c r="AC211" s="408"/>
      <c r="AD211" s="408"/>
      <c r="AE211" s="408"/>
      <c r="AF211" s="408"/>
      <c r="AG211" s="408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31" customFormat="1" ht="42" customHeight="1">
      <c r="A212" s="652"/>
      <c r="B212" s="653"/>
      <c r="C212" s="641"/>
      <c r="D212" s="411"/>
      <c r="E212" s="418"/>
      <c r="F212" s="432">
        <f t="shared" si="20"/>
        <v>9</v>
      </c>
      <c r="G212" s="490" t="s">
        <v>404</v>
      </c>
      <c r="H212" s="408">
        <v>1</v>
      </c>
      <c r="I212" s="408"/>
      <c r="J212" s="408"/>
      <c r="K212" s="408"/>
      <c r="L212" s="408"/>
      <c r="M212" s="408"/>
      <c r="N212" s="409"/>
      <c r="O212" s="409"/>
      <c r="P212" s="409"/>
      <c r="Q212" s="408"/>
      <c r="R212" s="408"/>
      <c r="S212" s="408"/>
      <c r="T212" s="408">
        <v>8</v>
      </c>
      <c r="U212" s="408"/>
      <c r="V212" s="408"/>
      <c r="W212" s="409"/>
      <c r="X212" s="409"/>
      <c r="Y212" s="409"/>
      <c r="Z212" s="408"/>
      <c r="AA212" s="408"/>
      <c r="AB212" s="408"/>
      <c r="AC212" s="408"/>
      <c r="AD212" s="408"/>
      <c r="AE212" s="408"/>
      <c r="AF212" s="408"/>
      <c r="AG212" s="408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</row>
    <row r="213" spans="1:46" s="31" customFormat="1" ht="42" customHeight="1">
      <c r="A213" s="482"/>
      <c r="B213" s="513"/>
      <c r="C213" s="641"/>
      <c r="D213" s="411"/>
      <c r="E213" s="418"/>
      <c r="F213" s="432">
        <f t="shared" si="20"/>
        <v>7</v>
      </c>
      <c r="G213" s="490" t="s">
        <v>351</v>
      </c>
      <c r="H213" s="408"/>
      <c r="I213" s="408"/>
      <c r="J213" s="408"/>
      <c r="K213" s="408"/>
      <c r="L213" s="408"/>
      <c r="M213" s="408"/>
      <c r="N213" s="409"/>
      <c r="O213" s="409"/>
      <c r="P213" s="409"/>
      <c r="Q213" s="408"/>
      <c r="R213" s="408"/>
      <c r="S213" s="408"/>
      <c r="T213" s="408">
        <v>7</v>
      </c>
      <c r="U213" s="408"/>
      <c r="V213" s="408"/>
      <c r="W213" s="408"/>
      <c r="X213" s="408"/>
      <c r="Y213" s="408"/>
      <c r="Z213" s="408"/>
      <c r="AA213" s="408"/>
      <c r="AB213" s="408"/>
      <c r="AC213" s="408"/>
      <c r="AD213" s="408"/>
      <c r="AE213" s="408"/>
      <c r="AF213" s="408"/>
      <c r="AG213" s="408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31" customFormat="1" ht="42" customHeight="1">
      <c r="A214" s="482"/>
      <c r="B214" s="513"/>
      <c r="C214" s="641"/>
      <c r="D214" s="498"/>
      <c r="E214" s="499"/>
      <c r="F214" s="432">
        <f t="shared" si="20"/>
        <v>11</v>
      </c>
      <c r="G214" s="490" t="s">
        <v>356</v>
      </c>
      <c r="H214" s="408">
        <v>11</v>
      </c>
      <c r="I214" s="408"/>
      <c r="J214" s="408"/>
      <c r="K214" s="408"/>
      <c r="L214" s="408"/>
      <c r="M214" s="408"/>
      <c r="N214" s="409"/>
      <c r="O214" s="409"/>
      <c r="P214" s="409"/>
      <c r="Q214" s="408"/>
      <c r="R214" s="408"/>
      <c r="S214" s="408"/>
      <c r="T214" s="408"/>
      <c r="U214" s="408"/>
      <c r="V214" s="408"/>
      <c r="W214" s="408"/>
      <c r="X214" s="408"/>
      <c r="Y214" s="408"/>
      <c r="Z214" s="408"/>
      <c r="AA214" s="408"/>
      <c r="AB214" s="408"/>
      <c r="AC214" s="408"/>
      <c r="AD214" s="408"/>
      <c r="AE214" s="408"/>
      <c r="AF214" s="408"/>
      <c r="AG214" s="408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31" customFormat="1" ht="42" customHeight="1">
      <c r="A215" s="482"/>
      <c r="B215" s="458"/>
      <c r="C215" s="636"/>
      <c r="D215" s="411"/>
      <c r="E215" s="418"/>
      <c r="F215" s="432">
        <f t="shared" si="20"/>
        <v>7</v>
      </c>
      <c r="G215" s="490" t="s">
        <v>351</v>
      </c>
      <c r="H215" s="408"/>
      <c r="I215" s="408"/>
      <c r="J215" s="408"/>
      <c r="K215" s="408"/>
      <c r="L215" s="408"/>
      <c r="M215" s="408"/>
      <c r="N215" s="409"/>
      <c r="O215" s="409"/>
      <c r="P215" s="409"/>
      <c r="Q215" s="408"/>
      <c r="R215" s="408"/>
      <c r="S215" s="408"/>
      <c r="T215" s="408">
        <v>7</v>
      </c>
      <c r="U215" s="408"/>
      <c r="V215" s="408"/>
      <c r="W215" s="409"/>
      <c r="X215" s="409"/>
      <c r="Y215" s="409"/>
      <c r="Z215" s="408"/>
      <c r="AA215" s="408"/>
      <c r="AB215" s="408"/>
      <c r="AC215" s="408"/>
      <c r="AD215" s="408"/>
      <c r="AE215" s="408"/>
      <c r="AF215" s="408"/>
      <c r="AG215" s="408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31" customFormat="1" ht="48.75" customHeight="1">
      <c r="A216" s="652"/>
      <c r="B216" s="416" t="s">
        <v>305</v>
      </c>
      <c r="C216" s="411">
        <v>18</v>
      </c>
      <c r="D216" s="411"/>
      <c r="E216" s="418"/>
      <c r="F216" s="432">
        <f t="shared" si="20"/>
        <v>6</v>
      </c>
      <c r="G216" s="490" t="s">
        <v>352</v>
      </c>
      <c r="H216" s="408">
        <v>5</v>
      </c>
      <c r="I216" s="408"/>
      <c r="J216" s="408"/>
      <c r="K216" s="408"/>
      <c r="L216" s="408"/>
      <c r="M216" s="408"/>
      <c r="N216" s="409"/>
      <c r="O216" s="409"/>
      <c r="P216" s="409"/>
      <c r="Q216" s="408"/>
      <c r="R216" s="408"/>
      <c r="S216" s="408"/>
      <c r="T216" s="408">
        <v>1</v>
      </c>
      <c r="U216" s="408"/>
      <c r="V216" s="408"/>
      <c r="W216" s="408"/>
      <c r="X216" s="408"/>
      <c r="Y216" s="408"/>
      <c r="Z216" s="408"/>
      <c r="AA216" s="408"/>
      <c r="AB216" s="408"/>
      <c r="AC216" s="408"/>
      <c r="AD216" s="408"/>
      <c r="AE216" s="408"/>
      <c r="AF216" s="408"/>
      <c r="AG216" s="408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</row>
    <row r="217" spans="1:46" s="31" customFormat="1" ht="39" customHeight="1">
      <c r="A217" s="652"/>
      <c r="B217" s="666" t="s">
        <v>306</v>
      </c>
      <c r="C217" s="634">
        <v>18</v>
      </c>
      <c r="D217" s="411"/>
      <c r="E217" s="418"/>
      <c r="F217" s="432">
        <f t="shared" si="20"/>
        <v>14</v>
      </c>
      <c r="G217" s="490" t="s">
        <v>352</v>
      </c>
      <c r="H217" s="408">
        <v>14</v>
      </c>
      <c r="I217" s="408"/>
      <c r="J217" s="408"/>
      <c r="K217" s="408"/>
      <c r="L217" s="408"/>
      <c r="M217" s="408"/>
      <c r="N217" s="409"/>
      <c r="O217" s="409"/>
      <c r="P217" s="409"/>
      <c r="Q217" s="408"/>
      <c r="R217" s="408"/>
      <c r="S217" s="408"/>
      <c r="T217" s="408"/>
      <c r="U217" s="408"/>
      <c r="V217" s="408"/>
      <c r="W217" s="408"/>
      <c r="X217" s="408"/>
      <c r="Y217" s="408"/>
      <c r="Z217" s="408"/>
      <c r="AA217" s="408"/>
      <c r="AB217" s="408"/>
      <c r="AC217" s="408"/>
      <c r="AD217" s="408"/>
      <c r="AE217" s="408"/>
      <c r="AF217" s="408"/>
      <c r="AG217" s="408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</row>
    <row r="218" spans="1:46" s="31" customFormat="1" ht="36" customHeight="1">
      <c r="A218" s="660"/>
      <c r="B218" s="668"/>
      <c r="C218" s="674"/>
      <c r="D218" s="411"/>
      <c r="E218" s="418"/>
      <c r="F218" s="432">
        <f t="shared" si="20"/>
        <v>10</v>
      </c>
      <c r="G218" s="490" t="s">
        <v>343</v>
      </c>
      <c r="H218" s="408">
        <v>6</v>
      </c>
      <c r="I218" s="408"/>
      <c r="J218" s="408"/>
      <c r="K218" s="408"/>
      <c r="L218" s="408"/>
      <c r="M218" s="408"/>
      <c r="N218" s="409"/>
      <c r="O218" s="409"/>
      <c r="P218" s="409"/>
      <c r="Q218" s="408"/>
      <c r="R218" s="408"/>
      <c r="S218" s="408"/>
      <c r="T218" s="408">
        <v>4</v>
      </c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</row>
    <row r="219" spans="1:46" s="31" customFormat="1" ht="60" customHeight="1">
      <c r="A219" s="652"/>
      <c r="B219" s="416" t="s">
        <v>307</v>
      </c>
      <c r="C219" s="406">
        <v>18</v>
      </c>
      <c r="D219" s="411"/>
      <c r="E219" s="436"/>
      <c r="F219" s="432">
        <f t="shared" si="20"/>
        <v>2</v>
      </c>
      <c r="G219" s="490" t="s">
        <v>308</v>
      </c>
      <c r="H219" s="408">
        <v>2</v>
      </c>
      <c r="I219" s="408"/>
      <c r="J219" s="408"/>
      <c r="K219" s="408"/>
      <c r="L219" s="408"/>
      <c r="M219" s="408"/>
      <c r="N219" s="409"/>
      <c r="O219" s="409"/>
      <c r="P219" s="409"/>
      <c r="Q219" s="408"/>
      <c r="R219" s="408"/>
      <c r="S219" s="408"/>
      <c r="T219" s="408"/>
      <c r="U219" s="408"/>
      <c r="V219" s="408"/>
      <c r="W219" s="408"/>
      <c r="X219" s="408"/>
      <c r="Y219" s="408"/>
      <c r="Z219" s="408"/>
      <c r="AA219" s="408"/>
      <c r="AB219" s="408"/>
      <c r="AC219" s="408"/>
      <c r="AD219" s="408"/>
      <c r="AE219" s="408"/>
      <c r="AF219" s="408"/>
      <c r="AG219" s="408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</row>
    <row r="220" spans="1:46" s="31" customFormat="1" ht="36" customHeight="1">
      <c r="A220" s="456"/>
      <c r="B220" s="666" t="s">
        <v>309</v>
      </c>
      <c r="C220" s="669">
        <v>18</v>
      </c>
      <c r="D220" s="411"/>
      <c r="E220" s="418"/>
      <c r="F220" s="432">
        <f t="shared" si="20"/>
        <v>14</v>
      </c>
      <c r="G220" s="490" t="s">
        <v>382</v>
      </c>
      <c r="H220" s="408">
        <v>14</v>
      </c>
      <c r="I220" s="408"/>
      <c r="J220" s="408"/>
      <c r="K220" s="408"/>
      <c r="L220" s="408"/>
      <c r="M220" s="408"/>
      <c r="N220" s="409"/>
      <c r="O220" s="409"/>
      <c r="P220" s="409"/>
      <c r="Q220" s="408"/>
      <c r="R220" s="408"/>
      <c r="S220" s="408"/>
      <c r="T220" s="408"/>
      <c r="U220" s="408"/>
      <c r="V220" s="408"/>
      <c r="W220" s="408"/>
      <c r="X220" s="408"/>
      <c r="Y220" s="408"/>
      <c r="Z220" s="408"/>
      <c r="AA220" s="408"/>
      <c r="AB220" s="408"/>
      <c r="AC220" s="408"/>
      <c r="AD220" s="408"/>
      <c r="AE220" s="408"/>
      <c r="AF220" s="408"/>
      <c r="AG220" s="408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</row>
    <row r="221" spans="1:46" s="31" customFormat="1" ht="33.75" customHeight="1">
      <c r="A221" s="456"/>
      <c r="B221" s="667"/>
      <c r="C221" s="670"/>
      <c r="D221" s="411"/>
      <c r="E221" s="418"/>
      <c r="F221" s="432">
        <f t="shared" si="20"/>
        <v>7</v>
      </c>
      <c r="G221" s="490" t="s">
        <v>423</v>
      </c>
      <c r="H221" s="408">
        <v>2</v>
      </c>
      <c r="I221" s="408"/>
      <c r="J221" s="408"/>
      <c r="K221" s="408"/>
      <c r="L221" s="408"/>
      <c r="M221" s="408"/>
      <c r="N221" s="409"/>
      <c r="O221" s="409"/>
      <c r="P221" s="409"/>
      <c r="Q221" s="408"/>
      <c r="R221" s="408"/>
      <c r="S221" s="408"/>
      <c r="T221" s="408">
        <v>5</v>
      </c>
      <c r="U221" s="408"/>
      <c r="V221" s="408"/>
      <c r="W221" s="408"/>
      <c r="X221" s="408"/>
      <c r="Y221" s="408"/>
      <c r="Z221" s="408"/>
      <c r="AA221" s="408"/>
      <c r="AB221" s="408"/>
      <c r="AC221" s="408"/>
      <c r="AD221" s="408"/>
      <c r="AE221" s="408"/>
      <c r="AF221" s="408"/>
      <c r="AG221" s="408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</row>
    <row r="222" spans="1:46" s="31" customFormat="1" ht="36" customHeight="1">
      <c r="A222" s="456"/>
      <c r="B222" s="667"/>
      <c r="C222" s="670"/>
      <c r="D222" s="411"/>
      <c r="E222" s="418"/>
      <c r="F222" s="432">
        <f t="shared" si="20"/>
        <v>8</v>
      </c>
      <c r="G222" s="490" t="s">
        <v>423</v>
      </c>
      <c r="H222" s="408">
        <v>2</v>
      </c>
      <c r="I222" s="408"/>
      <c r="J222" s="408"/>
      <c r="K222" s="408"/>
      <c r="L222" s="408"/>
      <c r="M222" s="408"/>
      <c r="N222" s="409"/>
      <c r="O222" s="409"/>
      <c r="P222" s="409"/>
      <c r="Q222" s="408"/>
      <c r="R222" s="408"/>
      <c r="S222" s="408"/>
      <c r="T222" s="408">
        <v>6</v>
      </c>
      <c r="U222" s="408"/>
      <c r="V222" s="408"/>
      <c r="W222" s="408"/>
      <c r="X222" s="408"/>
      <c r="Y222" s="408"/>
      <c r="Z222" s="408"/>
      <c r="AA222" s="408"/>
      <c r="AB222" s="408"/>
      <c r="AC222" s="408"/>
      <c r="AD222" s="408"/>
      <c r="AE222" s="408"/>
      <c r="AF222" s="408"/>
      <c r="AG222" s="408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</row>
    <row r="223" spans="1:46" s="31" customFormat="1" ht="36" customHeight="1">
      <c r="A223" s="456"/>
      <c r="B223" s="667"/>
      <c r="C223" s="670"/>
      <c r="D223" s="411"/>
      <c r="E223" s="418"/>
      <c r="F223" s="432">
        <f t="shared" si="20"/>
        <v>8</v>
      </c>
      <c r="G223" s="490" t="s">
        <v>405</v>
      </c>
      <c r="H223" s="408">
        <v>1</v>
      </c>
      <c r="I223" s="408"/>
      <c r="J223" s="408"/>
      <c r="K223" s="408"/>
      <c r="L223" s="408"/>
      <c r="M223" s="408"/>
      <c r="N223" s="409"/>
      <c r="O223" s="409"/>
      <c r="P223" s="409"/>
      <c r="Q223" s="408"/>
      <c r="R223" s="408"/>
      <c r="S223" s="408"/>
      <c r="T223" s="408">
        <v>7</v>
      </c>
      <c r="U223" s="408"/>
      <c r="V223" s="408"/>
      <c r="W223" s="408"/>
      <c r="X223" s="408"/>
      <c r="Y223" s="408"/>
      <c r="Z223" s="408"/>
      <c r="AA223" s="408"/>
      <c r="AB223" s="408"/>
      <c r="AC223" s="408"/>
      <c r="AD223" s="408"/>
      <c r="AE223" s="408"/>
      <c r="AF223" s="408"/>
      <c r="AG223" s="408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</row>
    <row r="224" spans="1:46" s="31" customFormat="1" ht="33.75" customHeight="1">
      <c r="A224" s="457"/>
      <c r="B224" s="668"/>
      <c r="C224" s="671"/>
      <c r="D224" s="411"/>
      <c r="E224" s="418"/>
      <c r="F224" s="432">
        <f t="shared" si="20"/>
        <v>6</v>
      </c>
      <c r="G224" s="490" t="s">
        <v>405</v>
      </c>
      <c r="H224" s="408">
        <v>1</v>
      </c>
      <c r="I224" s="408"/>
      <c r="J224" s="408"/>
      <c r="K224" s="408"/>
      <c r="L224" s="408"/>
      <c r="M224" s="408"/>
      <c r="N224" s="409"/>
      <c r="O224" s="409"/>
      <c r="P224" s="409"/>
      <c r="Q224" s="408"/>
      <c r="R224" s="408"/>
      <c r="S224" s="408"/>
      <c r="T224" s="408">
        <v>5</v>
      </c>
      <c r="U224" s="408"/>
      <c r="V224" s="408"/>
      <c r="W224" s="408"/>
      <c r="X224" s="408"/>
      <c r="Y224" s="408"/>
      <c r="Z224" s="408"/>
      <c r="AA224" s="408"/>
      <c r="AB224" s="408"/>
      <c r="AC224" s="408"/>
      <c r="AD224" s="408"/>
      <c r="AE224" s="408"/>
      <c r="AF224" s="408"/>
      <c r="AG224" s="408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</row>
    <row r="225" spans="1:46" s="31" customFormat="1" ht="37.5" customHeight="1">
      <c r="A225" s="482"/>
      <c r="B225" s="410" t="s">
        <v>310</v>
      </c>
      <c r="C225" s="35">
        <v>18</v>
      </c>
      <c r="D225" s="32"/>
      <c r="E225" s="420"/>
      <c r="F225" s="432">
        <f t="shared" si="20"/>
        <v>13</v>
      </c>
      <c r="G225" s="490" t="s">
        <v>382</v>
      </c>
      <c r="H225" s="408">
        <v>13</v>
      </c>
      <c r="I225" s="408"/>
      <c r="J225" s="408"/>
      <c r="K225" s="408"/>
      <c r="L225" s="408"/>
      <c r="M225" s="408"/>
      <c r="N225" s="409"/>
      <c r="O225" s="409"/>
      <c r="P225" s="409"/>
      <c r="Q225" s="408"/>
      <c r="R225" s="408"/>
      <c r="S225" s="408"/>
      <c r="T225" s="408"/>
      <c r="U225" s="408"/>
      <c r="V225" s="408"/>
      <c r="W225" s="408"/>
      <c r="X225" s="408"/>
      <c r="Y225" s="408"/>
      <c r="Z225" s="408"/>
      <c r="AA225" s="409"/>
      <c r="AB225" s="409"/>
      <c r="AC225" s="409"/>
      <c r="AD225" s="408"/>
      <c r="AE225" s="408"/>
      <c r="AF225" s="408"/>
      <c r="AG225" s="408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</row>
    <row r="226" spans="1:46" s="31" customFormat="1" ht="39.75" customHeight="1">
      <c r="A226" s="456"/>
      <c r="B226" s="410" t="s">
        <v>312</v>
      </c>
      <c r="C226" s="35">
        <v>18</v>
      </c>
      <c r="D226" s="32"/>
      <c r="E226" s="420"/>
      <c r="F226" s="432">
        <f t="shared" si="20"/>
        <v>9</v>
      </c>
      <c r="G226" s="490" t="s">
        <v>353</v>
      </c>
      <c r="H226" s="408">
        <v>9</v>
      </c>
      <c r="I226" s="408"/>
      <c r="J226" s="408"/>
      <c r="K226" s="408"/>
      <c r="L226" s="408"/>
      <c r="M226" s="408"/>
      <c r="N226" s="409"/>
      <c r="O226" s="409"/>
      <c r="P226" s="409"/>
      <c r="Q226" s="408"/>
      <c r="R226" s="408"/>
      <c r="S226" s="408"/>
      <c r="T226" s="408"/>
      <c r="U226" s="408"/>
      <c r="V226" s="408"/>
      <c r="W226" s="408"/>
      <c r="X226" s="408"/>
      <c r="Y226" s="408"/>
      <c r="Z226" s="408"/>
      <c r="AA226" s="409"/>
      <c r="AB226" s="409"/>
      <c r="AC226" s="409"/>
      <c r="AD226" s="408"/>
      <c r="AE226" s="408"/>
      <c r="AF226" s="408"/>
      <c r="AG226" s="408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</row>
    <row r="227" spans="1:46" s="31" customFormat="1" ht="36.75" customHeight="1">
      <c r="A227" s="468"/>
      <c r="B227" s="729" t="s">
        <v>332</v>
      </c>
      <c r="C227" s="500">
        <v>18</v>
      </c>
      <c r="D227" s="411"/>
      <c r="E227" s="418"/>
      <c r="F227" s="432">
        <f t="shared" si="20"/>
        <v>13</v>
      </c>
      <c r="G227" s="490" t="s">
        <v>385</v>
      </c>
      <c r="H227" s="408">
        <v>13</v>
      </c>
      <c r="I227" s="408"/>
      <c r="J227" s="408"/>
      <c r="K227" s="408"/>
      <c r="L227" s="408"/>
      <c r="M227" s="408"/>
      <c r="N227" s="409"/>
      <c r="O227" s="409"/>
      <c r="P227" s="409"/>
      <c r="Q227" s="408"/>
      <c r="R227" s="408"/>
      <c r="S227" s="408"/>
      <c r="T227" s="408"/>
      <c r="U227" s="408"/>
      <c r="V227" s="408"/>
      <c r="W227" s="408"/>
      <c r="X227" s="408"/>
      <c r="Y227" s="408"/>
      <c r="Z227" s="408"/>
      <c r="AA227" s="409"/>
      <c r="AB227" s="409"/>
      <c r="AC227" s="409"/>
      <c r="AD227" s="408"/>
      <c r="AE227" s="408"/>
      <c r="AF227" s="408"/>
      <c r="AG227" s="408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</row>
    <row r="228" spans="1:46" s="31" customFormat="1" ht="35.25" customHeight="1">
      <c r="A228" s="468"/>
      <c r="B228" s="730"/>
      <c r="C228" s="463">
        <v>18</v>
      </c>
      <c r="D228" s="33"/>
      <c r="E228" s="434"/>
      <c r="F228" s="432">
        <f t="shared" si="20"/>
        <v>12</v>
      </c>
      <c r="G228" s="490" t="s">
        <v>353</v>
      </c>
      <c r="H228" s="408">
        <v>12</v>
      </c>
      <c r="I228" s="408"/>
      <c r="J228" s="408"/>
      <c r="K228" s="408"/>
      <c r="L228" s="408"/>
      <c r="M228" s="408"/>
      <c r="N228" s="409"/>
      <c r="O228" s="409"/>
      <c r="P228" s="409"/>
      <c r="Q228" s="408"/>
      <c r="R228" s="408"/>
      <c r="S228" s="408"/>
      <c r="T228" s="408"/>
      <c r="U228" s="408"/>
      <c r="V228" s="408"/>
      <c r="W228" s="408"/>
      <c r="X228" s="408"/>
      <c r="Y228" s="408"/>
      <c r="Z228" s="408"/>
      <c r="AA228" s="408"/>
      <c r="AB228" s="408"/>
      <c r="AC228" s="408"/>
      <c r="AD228" s="408"/>
      <c r="AE228" s="408"/>
      <c r="AF228" s="408"/>
      <c r="AG228" s="408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46" s="31" customFormat="1" ht="48" customHeight="1">
      <c r="A229" s="457"/>
      <c r="B229" s="416" t="s">
        <v>313</v>
      </c>
      <c r="C229" s="411">
        <v>18</v>
      </c>
      <c r="D229" s="411"/>
      <c r="E229" s="418"/>
      <c r="F229" s="432">
        <f t="shared" si="20"/>
        <v>8</v>
      </c>
      <c r="G229" s="490" t="s">
        <v>406</v>
      </c>
      <c r="H229" s="408">
        <v>8</v>
      </c>
      <c r="I229" s="408"/>
      <c r="J229" s="408"/>
      <c r="K229" s="408"/>
      <c r="L229" s="408"/>
      <c r="M229" s="408"/>
      <c r="N229" s="409"/>
      <c r="O229" s="409"/>
      <c r="P229" s="409"/>
      <c r="Q229" s="408"/>
      <c r="R229" s="408"/>
      <c r="S229" s="408"/>
      <c r="T229" s="408"/>
      <c r="U229" s="408"/>
      <c r="V229" s="408"/>
      <c r="W229" s="408"/>
      <c r="X229" s="408"/>
      <c r="Y229" s="408"/>
      <c r="Z229" s="408"/>
      <c r="AA229" s="408"/>
      <c r="AB229" s="408"/>
      <c r="AC229" s="408"/>
      <c r="AD229" s="408"/>
      <c r="AE229" s="408"/>
      <c r="AF229" s="408"/>
      <c r="AG229" s="408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</row>
    <row r="230" spans="1:46" s="31" customFormat="1" ht="252" customHeight="1">
      <c r="A230" s="415" t="s">
        <v>35</v>
      </c>
      <c r="B230" s="400" t="s">
        <v>348</v>
      </c>
      <c r="C230" s="406">
        <v>18</v>
      </c>
      <c r="D230" s="411"/>
      <c r="E230" s="436"/>
      <c r="F230" s="432">
        <f t="shared" si="20"/>
        <v>16</v>
      </c>
      <c r="G230" s="490" t="s">
        <v>467</v>
      </c>
      <c r="H230" s="408">
        <v>16</v>
      </c>
      <c r="I230" s="408"/>
      <c r="J230" s="408"/>
      <c r="K230" s="408"/>
      <c r="L230" s="409"/>
      <c r="M230" s="409"/>
      <c r="N230" s="409"/>
      <c r="O230" s="409"/>
      <c r="P230" s="409"/>
      <c r="Q230" s="408"/>
      <c r="R230" s="408"/>
      <c r="S230" s="408"/>
      <c r="T230" s="408"/>
      <c r="U230" s="408"/>
      <c r="V230" s="408"/>
      <c r="W230" s="408"/>
      <c r="X230" s="408"/>
      <c r="Y230" s="408"/>
      <c r="Z230" s="408"/>
      <c r="AA230" s="408"/>
      <c r="AB230" s="408"/>
      <c r="AC230" s="408"/>
      <c r="AD230" s="408"/>
      <c r="AE230" s="408"/>
      <c r="AF230" s="408"/>
      <c r="AG230" s="408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</row>
    <row r="231" spans="1:46" s="31" customFormat="1" ht="81.75" customHeight="1">
      <c r="A231" s="672" t="s">
        <v>36</v>
      </c>
      <c r="B231" s="662" t="s">
        <v>512</v>
      </c>
      <c r="C231" s="669">
        <v>18</v>
      </c>
      <c r="D231" s="411"/>
      <c r="E231" s="418"/>
      <c r="F231" s="432">
        <f t="shared" si="20"/>
        <v>13</v>
      </c>
      <c r="G231" s="490" t="s">
        <v>470</v>
      </c>
      <c r="H231" s="408">
        <v>13</v>
      </c>
      <c r="I231" s="408"/>
      <c r="J231" s="408"/>
      <c r="K231" s="408"/>
      <c r="L231" s="409"/>
      <c r="M231" s="409"/>
      <c r="N231" s="409"/>
      <c r="O231" s="409"/>
      <c r="P231" s="409"/>
      <c r="Q231" s="408"/>
      <c r="R231" s="408"/>
      <c r="S231" s="409"/>
      <c r="T231" s="409"/>
      <c r="U231" s="409"/>
      <c r="V231" s="408"/>
      <c r="W231" s="408"/>
      <c r="X231" s="408"/>
      <c r="Y231" s="408"/>
      <c r="Z231" s="409"/>
      <c r="AA231" s="409"/>
      <c r="AB231" s="409"/>
      <c r="AC231" s="409"/>
      <c r="AD231" s="408"/>
      <c r="AE231" s="408"/>
      <c r="AF231" s="408"/>
      <c r="AG231" s="408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</row>
    <row r="232" spans="1:46" s="31" customFormat="1" ht="78.75" customHeight="1">
      <c r="A232" s="673"/>
      <c r="B232" s="663"/>
      <c r="C232" s="671"/>
      <c r="D232" s="411"/>
      <c r="E232" s="418"/>
      <c r="F232" s="432">
        <f t="shared" si="20"/>
        <v>11</v>
      </c>
      <c r="G232" s="490" t="s">
        <v>384</v>
      </c>
      <c r="H232" s="408">
        <v>11</v>
      </c>
      <c r="I232" s="408"/>
      <c r="J232" s="408"/>
      <c r="K232" s="408"/>
      <c r="L232" s="408"/>
      <c r="M232" s="408"/>
      <c r="N232" s="409"/>
      <c r="O232" s="409"/>
      <c r="P232" s="409"/>
      <c r="Q232" s="408"/>
      <c r="R232" s="408"/>
      <c r="S232" s="409"/>
      <c r="T232" s="409"/>
      <c r="U232" s="409"/>
      <c r="V232" s="408"/>
      <c r="W232" s="408"/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</row>
    <row r="233" spans="1:46" s="31" customFormat="1" ht="57.75" customHeight="1">
      <c r="A233" s="403" t="s">
        <v>37</v>
      </c>
      <c r="B233" s="716" t="s">
        <v>315</v>
      </c>
      <c r="C233" s="634">
        <v>18</v>
      </c>
      <c r="D233" s="411"/>
      <c r="E233" s="418"/>
      <c r="F233" s="432">
        <f t="shared" si="20"/>
        <v>10</v>
      </c>
      <c r="G233" s="490" t="s">
        <v>490</v>
      </c>
      <c r="H233" s="408">
        <v>10</v>
      </c>
      <c r="I233" s="408"/>
      <c r="J233" s="408"/>
      <c r="K233" s="408"/>
      <c r="L233" s="409"/>
      <c r="M233" s="409"/>
      <c r="N233" s="409"/>
      <c r="O233" s="409"/>
      <c r="P233" s="409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</row>
    <row r="234" spans="1:46" s="31" customFormat="1" ht="65.25" customHeight="1">
      <c r="A234" s="457"/>
      <c r="B234" s="717"/>
      <c r="C234" s="635"/>
      <c r="D234" s="411"/>
      <c r="E234" s="418"/>
      <c r="F234" s="432">
        <f t="shared" si="20"/>
        <v>12</v>
      </c>
      <c r="G234" s="490" t="s">
        <v>407</v>
      </c>
      <c r="H234" s="408">
        <v>12</v>
      </c>
      <c r="I234" s="408"/>
      <c r="J234" s="408"/>
      <c r="K234" s="408"/>
      <c r="L234" s="408"/>
      <c r="M234" s="408"/>
      <c r="N234" s="409"/>
      <c r="O234" s="409"/>
      <c r="P234" s="409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  <c r="AA234" s="408"/>
      <c r="AB234" s="408"/>
      <c r="AC234" s="408"/>
      <c r="AD234" s="408"/>
      <c r="AE234" s="408"/>
      <c r="AF234" s="408"/>
      <c r="AG234" s="408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</row>
    <row r="235" spans="1:46" s="31" customFormat="1" ht="73.5" customHeight="1">
      <c r="A235" s="672" t="s">
        <v>38</v>
      </c>
      <c r="B235" s="666" t="s">
        <v>317</v>
      </c>
      <c r="C235" s="669">
        <v>18</v>
      </c>
      <c r="D235" s="411"/>
      <c r="E235" s="418"/>
      <c r="F235" s="432">
        <f>SUM(H235:AG235)</f>
        <v>15</v>
      </c>
      <c r="G235" s="490" t="s">
        <v>491</v>
      </c>
      <c r="H235" s="408">
        <v>13</v>
      </c>
      <c r="I235" s="408"/>
      <c r="J235" s="408"/>
      <c r="K235" s="408"/>
      <c r="L235" s="409"/>
      <c r="M235" s="409"/>
      <c r="N235" s="409"/>
      <c r="O235" s="409"/>
      <c r="P235" s="409"/>
      <c r="Q235" s="409"/>
      <c r="R235" s="409"/>
      <c r="S235" s="408"/>
      <c r="T235" s="408">
        <v>2</v>
      </c>
      <c r="U235" s="408"/>
      <c r="V235" s="408"/>
      <c r="W235" s="408"/>
      <c r="X235" s="408"/>
      <c r="Y235" s="409"/>
      <c r="Z235" s="408"/>
      <c r="AA235" s="408"/>
      <c r="AB235" s="408"/>
      <c r="AC235" s="408"/>
      <c r="AD235" s="408"/>
      <c r="AE235" s="408"/>
      <c r="AF235" s="408"/>
      <c r="AG235" s="408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</row>
    <row r="236" spans="1:46" s="31" customFormat="1" ht="102" customHeight="1">
      <c r="A236" s="675"/>
      <c r="B236" s="668"/>
      <c r="C236" s="671"/>
      <c r="D236" s="246"/>
      <c r="E236" s="434"/>
      <c r="F236" s="432">
        <f>SUM(H236:AG236)</f>
        <v>15</v>
      </c>
      <c r="G236" s="490" t="s">
        <v>422</v>
      </c>
      <c r="H236" s="408">
        <v>14</v>
      </c>
      <c r="I236" s="408"/>
      <c r="J236" s="408"/>
      <c r="K236" s="408"/>
      <c r="L236" s="408"/>
      <c r="M236" s="408"/>
      <c r="N236" s="409"/>
      <c r="O236" s="409"/>
      <c r="P236" s="409"/>
      <c r="Q236" s="409"/>
      <c r="R236" s="409"/>
      <c r="S236" s="408"/>
      <c r="T236" s="408"/>
      <c r="U236" s="409"/>
      <c r="V236" s="409"/>
      <c r="W236" s="409"/>
      <c r="X236" s="408"/>
      <c r="Y236" s="408">
        <v>1</v>
      </c>
      <c r="Z236" s="408"/>
      <c r="AA236" s="408"/>
      <c r="AB236" s="408"/>
      <c r="AC236" s="408"/>
      <c r="AD236" s="408"/>
      <c r="AE236" s="408"/>
      <c r="AF236" s="408"/>
      <c r="AG236" s="408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</row>
    <row r="237" spans="1:46" s="31" customFormat="1" ht="111" customHeight="1">
      <c r="A237" s="672" t="s">
        <v>39</v>
      </c>
      <c r="B237" s="666" t="s">
        <v>316</v>
      </c>
      <c r="C237" s="669">
        <v>18</v>
      </c>
      <c r="D237" s="411"/>
      <c r="E237" s="418"/>
      <c r="F237" s="432">
        <f t="shared" si="20"/>
        <v>13</v>
      </c>
      <c r="G237" s="490" t="s">
        <v>471</v>
      </c>
      <c r="H237" s="408">
        <v>12</v>
      </c>
      <c r="I237" s="408"/>
      <c r="J237" s="408"/>
      <c r="K237" s="408"/>
      <c r="L237" s="409"/>
      <c r="M237" s="409"/>
      <c r="N237" s="409"/>
      <c r="O237" s="409"/>
      <c r="P237" s="409"/>
      <c r="Q237" s="408"/>
      <c r="R237" s="408"/>
      <c r="S237" s="408"/>
      <c r="T237" s="408"/>
      <c r="U237" s="408"/>
      <c r="V237" s="408"/>
      <c r="W237" s="408"/>
      <c r="X237" s="408"/>
      <c r="Y237" s="408">
        <v>1</v>
      </c>
      <c r="Z237" s="408"/>
      <c r="AA237" s="408"/>
      <c r="AB237" s="408"/>
      <c r="AC237" s="408"/>
      <c r="AD237" s="408"/>
      <c r="AE237" s="408"/>
      <c r="AF237" s="408"/>
      <c r="AG237" s="408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</row>
    <row r="238" spans="1:46" s="31" customFormat="1" ht="141" customHeight="1">
      <c r="A238" s="675"/>
      <c r="B238" s="668"/>
      <c r="C238" s="671"/>
      <c r="D238" s="411"/>
      <c r="E238" s="418"/>
      <c r="F238" s="432">
        <f t="shared" si="20"/>
        <v>13</v>
      </c>
      <c r="G238" s="490" t="s">
        <v>447</v>
      </c>
      <c r="H238" s="408">
        <v>9</v>
      </c>
      <c r="I238" s="408"/>
      <c r="J238" s="408"/>
      <c r="K238" s="408"/>
      <c r="L238" s="408"/>
      <c r="M238" s="408"/>
      <c r="N238" s="409"/>
      <c r="O238" s="409"/>
      <c r="P238" s="409"/>
      <c r="Q238" s="409"/>
      <c r="R238" s="409"/>
      <c r="S238" s="408"/>
      <c r="T238" s="408">
        <v>4</v>
      </c>
      <c r="U238" s="408"/>
      <c r="V238" s="408"/>
      <c r="W238" s="408"/>
      <c r="X238" s="408"/>
      <c r="Y238" s="409"/>
      <c r="Z238" s="408"/>
      <c r="AA238" s="408"/>
      <c r="AB238" s="408"/>
      <c r="AC238" s="408"/>
      <c r="AD238" s="408"/>
      <c r="AE238" s="408"/>
      <c r="AF238" s="408"/>
      <c r="AG238" s="408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</row>
    <row r="239" spans="1:46" s="31" customFormat="1" ht="40.5" customHeight="1">
      <c r="A239" s="647" t="s">
        <v>40</v>
      </c>
      <c r="B239" s="648"/>
      <c r="C239" s="426"/>
      <c r="D239" s="419"/>
      <c r="E239" s="419"/>
      <c r="F239" s="419">
        <f>SUM(F204:F238)</f>
        <v>354</v>
      </c>
      <c r="G239" s="419"/>
      <c r="H239" s="419">
        <f aca="true" t="shared" si="21" ref="H239:AG239">SUM(H204:H238)</f>
        <v>265</v>
      </c>
      <c r="I239" s="419">
        <f t="shared" si="21"/>
        <v>0</v>
      </c>
      <c r="J239" s="419">
        <f t="shared" si="21"/>
        <v>0</v>
      </c>
      <c r="K239" s="419">
        <f t="shared" si="21"/>
        <v>0</v>
      </c>
      <c r="L239" s="419">
        <f t="shared" si="21"/>
        <v>0</v>
      </c>
      <c r="M239" s="419">
        <f t="shared" si="21"/>
        <v>0</v>
      </c>
      <c r="N239" s="419">
        <f t="shared" si="21"/>
        <v>0</v>
      </c>
      <c r="O239" s="419">
        <f t="shared" si="21"/>
        <v>0</v>
      </c>
      <c r="P239" s="419">
        <f t="shared" si="21"/>
        <v>0</v>
      </c>
      <c r="Q239" s="419">
        <f t="shared" si="21"/>
        <v>0</v>
      </c>
      <c r="R239" s="419">
        <f t="shared" si="21"/>
        <v>0</v>
      </c>
      <c r="S239" s="419">
        <f t="shared" si="21"/>
        <v>0</v>
      </c>
      <c r="T239" s="419">
        <f t="shared" si="21"/>
        <v>67</v>
      </c>
      <c r="U239" s="419">
        <f t="shared" si="21"/>
        <v>0</v>
      </c>
      <c r="V239" s="419">
        <f t="shared" si="21"/>
        <v>0</v>
      </c>
      <c r="W239" s="419">
        <f t="shared" si="21"/>
        <v>0</v>
      </c>
      <c r="X239" s="419">
        <f t="shared" si="21"/>
        <v>0</v>
      </c>
      <c r="Y239" s="419">
        <f t="shared" si="21"/>
        <v>2</v>
      </c>
      <c r="Z239" s="419">
        <f t="shared" si="21"/>
        <v>20</v>
      </c>
      <c r="AA239" s="419">
        <f t="shared" si="21"/>
        <v>0</v>
      </c>
      <c r="AB239" s="419">
        <f t="shared" si="21"/>
        <v>0</v>
      </c>
      <c r="AC239" s="419">
        <f t="shared" si="21"/>
        <v>0</v>
      </c>
      <c r="AD239" s="419">
        <f t="shared" si="21"/>
        <v>0</v>
      </c>
      <c r="AE239" s="419">
        <f t="shared" si="21"/>
        <v>0</v>
      </c>
      <c r="AF239" s="419">
        <f t="shared" si="21"/>
        <v>0</v>
      </c>
      <c r="AG239" s="440">
        <f t="shared" si="21"/>
        <v>0</v>
      </c>
      <c r="AH239" s="419">
        <f aca="true" t="shared" si="22" ref="AH239:AT239">SUM(AH155:AH238)</f>
        <v>0</v>
      </c>
      <c r="AI239" s="419">
        <f t="shared" si="22"/>
        <v>0</v>
      </c>
      <c r="AJ239" s="419">
        <f t="shared" si="22"/>
        <v>0</v>
      </c>
      <c r="AK239" s="419">
        <f t="shared" si="22"/>
        <v>0</v>
      </c>
      <c r="AL239" s="419">
        <f t="shared" si="22"/>
        <v>0</v>
      </c>
      <c r="AM239" s="419">
        <f t="shared" si="22"/>
        <v>0</v>
      </c>
      <c r="AN239" s="419">
        <f t="shared" si="22"/>
        <v>0</v>
      </c>
      <c r="AO239" s="419">
        <f t="shared" si="22"/>
        <v>0</v>
      </c>
      <c r="AP239" s="419">
        <f t="shared" si="22"/>
        <v>0</v>
      </c>
      <c r="AQ239" s="419">
        <f t="shared" si="22"/>
        <v>0</v>
      </c>
      <c r="AR239" s="419">
        <f t="shared" si="22"/>
        <v>0</v>
      </c>
      <c r="AS239" s="419">
        <f t="shared" si="22"/>
        <v>0</v>
      </c>
      <c r="AT239" s="419">
        <f t="shared" si="22"/>
        <v>0</v>
      </c>
    </row>
    <row r="240" spans="1:46" s="402" customFormat="1" ht="33" customHeight="1">
      <c r="A240" s="649" t="s">
        <v>494</v>
      </c>
      <c r="B240" s="650"/>
      <c r="C240" s="650"/>
      <c r="D240" s="650"/>
      <c r="E240" s="650"/>
      <c r="F240" s="650"/>
      <c r="G240" s="650"/>
      <c r="H240" s="650"/>
      <c r="I240" s="650"/>
      <c r="J240" s="650"/>
      <c r="K240" s="650"/>
      <c r="L240" s="650"/>
      <c r="M240" s="650"/>
      <c r="N240" s="650"/>
      <c r="O240" s="650"/>
      <c r="P240" s="650"/>
      <c r="Q240" s="650"/>
      <c r="R240" s="650"/>
      <c r="S240" s="650"/>
      <c r="T240" s="650"/>
      <c r="U240" s="650"/>
      <c r="V240" s="650"/>
      <c r="W240" s="650"/>
      <c r="X240" s="650"/>
      <c r="Y240" s="650"/>
      <c r="Z240" s="650"/>
      <c r="AA240" s="650"/>
      <c r="AB240" s="650"/>
      <c r="AC240" s="650"/>
      <c r="AD240" s="650"/>
      <c r="AE240" s="650"/>
      <c r="AF240" s="650"/>
      <c r="AG240" s="651"/>
      <c r="AH240" s="15"/>
      <c r="AI240" s="401"/>
      <c r="AJ240" s="401"/>
      <c r="AK240" s="401"/>
      <c r="AL240" s="401"/>
      <c r="AM240" s="401"/>
      <c r="AN240" s="401"/>
      <c r="AO240" s="401"/>
      <c r="AP240" s="401"/>
      <c r="AQ240" s="401"/>
      <c r="AR240" s="401"/>
      <c r="AS240" s="401"/>
      <c r="AT240" s="401"/>
    </row>
    <row r="241" spans="1:46" s="31" customFormat="1" ht="61.5" customHeight="1">
      <c r="A241" s="672" t="s">
        <v>33</v>
      </c>
      <c r="B241" s="404" t="s">
        <v>511</v>
      </c>
      <c r="C241" s="405"/>
      <c r="D241" s="36"/>
      <c r="E241" s="405"/>
      <c r="F241" s="432"/>
      <c r="G241" s="490"/>
      <c r="H241" s="408"/>
      <c r="I241" s="408"/>
      <c r="J241" s="408"/>
      <c r="K241" s="408"/>
      <c r="L241" s="409"/>
      <c r="M241" s="409"/>
      <c r="N241" s="409"/>
      <c r="O241" s="409"/>
      <c r="P241" s="409"/>
      <c r="Q241" s="408"/>
      <c r="R241" s="408"/>
      <c r="S241" s="408"/>
      <c r="T241" s="408"/>
      <c r="U241" s="408"/>
      <c r="V241" s="408"/>
      <c r="W241" s="408"/>
      <c r="X241" s="408"/>
      <c r="Y241" s="408"/>
      <c r="Z241" s="408"/>
      <c r="AA241" s="408"/>
      <c r="AB241" s="408"/>
      <c r="AC241" s="408"/>
      <c r="AD241" s="408"/>
      <c r="AE241" s="408"/>
      <c r="AF241" s="408"/>
      <c r="AG241" s="408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</row>
    <row r="242" spans="1:46" s="31" customFormat="1" ht="42" customHeight="1">
      <c r="A242" s="673"/>
      <c r="B242" s="666" t="s">
        <v>303</v>
      </c>
      <c r="C242" s="634">
        <v>18</v>
      </c>
      <c r="D242" s="411"/>
      <c r="E242" s="418"/>
      <c r="F242" s="432">
        <f aca="true" t="shared" si="23" ref="F242:F253">SUM(H242:AG242)</f>
        <v>17</v>
      </c>
      <c r="G242" s="490" t="s">
        <v>492</v>
      </c>
      <c r="H242" s="408"/>
      <c r="I242" s="408"/>
      <c r="J242" s="408">
        <v>17</v>
      </c>
      <c r="K242" s="408"/>
      <c r="L242" s="408"/>
      <c r="M242" s="408"/>
      <c r="N242" s="409"/>
      <c r="O242" s="409"/>
      <c r="P242" s="409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  <c r="AA242" s="408"/>
      <c r="AB242" s="408"/>
      <c r="AC242" s="408"/>
      <c r="AD242" s="408"/>
      <c r="AE242" s="408"/>
      <c r="AF242" s="408"/>
      <c r="AG242" s="408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</row>
    <row r="243" spans="1:46" s="31" customFormat="1" ht="42" customHeight="1">
      <c r="A243" s="652"/>
      <c r="B243" s="639"/>
      <c r="C243" s="641"/>
      <c r="D243" s="411"/>
      <c r="E243" s="418"/>
      <c r="F243" s="432">
        <f t="shared" si="23"/>
        <v>13</v>
      </c>
      <c r="G243" s="490" t="s">
        <v>320</v>
      </c>
      <c r="H243" s="408"/>
      <c r="I243" s="408"/>
      <c r="J243" s="408">
        <v>13</v>
      </c>
      <c r="K243" s="408"/>
      <c r="L243" s="408"/>
      <c r="M243" s="408"/>
      <c r="N243" s="409"/>
      <c r="O243" s="409"/>
      <c r="P243" s="409"/>
      <c r="Q243" s="408"/>
      <c r="R243" s="408"/>
      <c r="S243" s="408"/>
      <c r="T243" s="408"/>
      <c r="U243" s="408"/>
      <c r="V243" s="408"/>
      <c r="W243" s="408"/>
      <c r="X243" s="408"/>
      <c r="Y243" s="408"/>
      <c r="Z243" s="408"/>
      <c r="AA243" s="408"/>
      <c r="AB243" s="408"/>
      <c r="AC243" s="408"/>
      <c r="AD243" s="408"/>
      <c r="AE243" s="408"/>
      <c r="AF243" s="408"/>
      <c r="AG243" s="408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</row>
    <row r="244" spans="1:46" s="31" customFormat="1" ht="42" customHeight="1">
      <c r="A244" s="456"/>
      <c r="B244" s="475"/>
      <c r="C244" s="641"/>
      <c r="D244" s="411"/>
      <c r="E244" s="418"/>
      <c r="F244" s="432">
        <f t="shared" si="23"/>
        <v>3</v>
      </c>
      <c r="G244" s="490" t="s">
        <v>375</v>
      </c>
      <c r="H244" s="408"/>
      <c r="I244" s="408"/>
      <c r="J244" s="408">
        <v>3</v>
      </c>
      <c r="K244" s="408"/>
      <c r="L244" s="408"/>
      <c r="M244" s="408"/>
      <c r="N244" s="409"/>
      <c r="O244" s="409"/>
      <c r="P244" s="409"/>
      <c r="Q244" s="408"/>
      <c r="R244" s="408"/>
      <c r="S244" s="408"/>
      <c r="T244" s="408"/>
      <c r="U244" s="408"/>
      <c r="V244" s="408"/>
      <c r="W244" s="408"/>
      <c r="X244" s="408"/>
      <c r="Y244" s="408"/>
      <c r="Z244" s="408"/>
      <c r="AA244" s="408"/>
      <c r="AB244" s="408"/>
      <c r="AC244" s="408"/>
      <c r="AD244" s="408"/>
      <c r="AE244" s="408"/>
      <c r="AF244" s="408"/>
      <c r="AG244" s="408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</row>
    <row r="245" spans="1:46" s="31" customFormat="1" ht="42" customHeight="1">
      <c r="A245" s="457"/>
      <c r="B245" s="478"/>
      <c r="C245" s="636"/>
      <c r="D245" s="411"/>
      <c r="E245" s="418"/>
      <c r="F245" s="432">
        <f t="shared" si="23"/>
        <v>1</v>
      </c>
      <c r="G245" s="490" t="s">
        <v>355</v>
      </c>
      <c r="H245" s="408"/>
      <c r="I245" s="408"/>
      <c r="J245" s="408">
        <v>1</v>
      </c>
      <c r="K245" s="408"/>
      <c r="L245" s="408"/>
      <c r="M245" s="408"/>
      <c r="N245" s="409"/>
      <c r="O245" s="409"/>
      <c r="P245" s="409"/>
      <c r="Q245" s="408"/>
      <c r="R245" s="408"/>
      <c r="S245" s="408"/>
      <c r="T245" s="408"/>
      <c r="U245" s="408"/>
      <c r="V245" s="408"/>
      <c r="W245" s="409"/>
      <c r="X245" s="409"/>
      <c r="Y245" s="409"/>
      <c r="Z245" s="408"/>
      <c r="AA245" s="408"/>
      <c r="AB245" s="408"/>
      <c r="AC245" s="408"/>
      <c r="AD245" s="408"/>
      <c r="AE245" s="408"/>
      <c r="AF245" s="408"/>
      <c r="AG245" s="408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</row>
    <row r="246" spans="1:46" s="31" customFormat="1" ht="45" customHeight="1">
      <c r="A246" s="482"/>
      <c r="B246" s="410" t="s">
        <v>306</v>
      </c>
      <c r="C246" s="35">
        <v>18</v>
      </c>
      <c r="D246" s="32"/>
      <c r="E246" s="420"/>
      <c r="F246" s="432">
        <f t="shared" si="23"/>
        <v>5</v>
      </c>
      <c r="G246" s="490" t="s">
        <v>321</v>
      </c>
      <c r="H246" s="408"/>
      <c r="I246" s="408"/>
      <c r="J246" s="408">
        <v>5</v>
      </c>
      <c r="K246" s="408"/>
      <c r="L246" s="408"/>
      <c r="M246" s="408"/>
      <c r="N246" s="409"/>
      <c r="O246" s="409"/>
      <c r="P246" s="409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  <c r="AB246" s="408"/>
      <c r="AC246" s="408"/>
      <c r="AD246" s="408"/>
      <c r="AE246" s="408"/>
      <c r="AF246" s="408"/>
      <c r="AG246" s="408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</row>
    <row r="247" spans="1:46" s="31" customFormat="1" ht="42" customHeight="1">
      <c r="A247" s="456"/>
      <c r="B247" s="666" t="s">
        <v>307</v>
      </c>
      <c r="C247" s="634">
        <v>18</v>
      </c>
      <c r="D247" s="411"/>
      <c r="E247" s="418"/>
      <c r="F247" s="432">
        <f t="shared" si="23"/>
        <v>1</v>
      </c>
      <c r="G247" s="490" t="s">
        <v>420</v>
      </c>
      <c r="H247" s="408"/>
      <c r="I247" s="408"/>
      <c r="J247" s="408">
        <v>1</v>
      </c>
      <c r="K247" s="408"/>
      <c r="L247" s="408"/>
      <c r="M247" s="408"/>
      <c r="N247" s="409"/>
      <c r="O247" s="409"/>
      <c r="P247" s="409"/>
      <c r="Q247" s="408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  <c r="AB247" s="408"/>
      <c r="AC247" s="408"/>
      <c r="AD247" s="408"/>
      <c r="AE247" s="408"/>
      <c r="AF247" s="408"/>
      <c r="AG247" s="408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</row>
    <row r="248" spans="1:46" s="31" customFormat="1" ht="43.5" customHeight="1">
      <c r="A248" s="456"/>
      <c r="B248" s="667"/>
      <c r="C248" s="654"/>
      <c r="D248" s="411"/>
      <c r="E248" s="418"/>
      <c r="F248" s="432">
        <f t="shared" si="23"/>
        <v>1</v>
      </c>
      <c r="G248" s="491" t="s">
        <v>391</v>
      </c>
      <c r="H248" s="460"/>
      <c r="I248" s="460"/>
      <c r="J248" s="460">
        <v>1</v>
      </c>
      <c r="K248" s="460"/>
      <c r="L248" s="460"/>
      <c r="M248" s="460"/>
      <c r="N248" s="437"/>
      <c r="O248" s="437"/>
      <c r="P248" s="437"/>
      <c r="Q248" s="460"/>
      <c r="R248" s="460"/>
      <c r="S248" s="460"/>
      <c r="T248" s="460"/>
      <c r="U248" s="460"/>
      <c r="V248" s="460"/>
      <c r="W248" s="460"/>
      <c r="X248" s="460"/>
      <c r="Y248" s="460"/>
      <c r="Z248" s="460"/>
      <c r="AA248" s="460"/>
      <c r="AB248" s="460"/>
      <c r="AC248" s="460"/>
      <c r="AD248" s="460"/>
      <c r="AE248" s="460"/>
      <c r="AF248" s="460"/>
      <c r="AG248" s="460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</row>
    <row r="249" spans="1:46" s="31" customFormat="1" ht="41.25" customHeight="1">
      <c r="A249" s="456"/>
      <c r="B249" s="416" t="s">
        <v>310</v>
      </c>
      <c r="C249" s="406">
        <v>18</v>
      </c>
      <c r="D249" s="411"/>
      <c r="E249" s="436"/>
      <c r="F249" s="432">
        <f t="shared" si="23"/>
        <v>1</v>
      </c>
      <c r="G249" s="490" t="s">
        <v>360</v>
      </c>
      <c r="H249" s="408"/>
      <c r="I249" s="408"/>
      <c r="J249" s="408">
        <v>1</v>
      </c>
      <c r="K249" s="408"/>
      <c r="L249" s="408"/>
      <c r="M249" s="408"/>
      <c r="N249" s="409"/>
      <c r="O249" s="409"/>
      <c r="P249" s="409"/>
      <c r="Q249" s="408"/>
      <c r="R249" s="408"/>
      <c r="S249" s="408"/>
      <c r="T249" s="408"/>
      <c r="U249" s="408"/>
      <c r="V249" s="408"/>
      <c r="W249" s="408"/>
      <c r="X249" s="408"/>
      <c r="Y249" s="408"/>
      <c r="Z249" s="408"/>
      <c r="AA249" s="409"/>
      <c r="AB249" s="409"/>
      <c r="AC249" s="409"/>
      <c r="AD249" s="408"/>
      <c r="AE249" s="408"/>
      <c r="AF249" s="408"/>
      <c r="AG249" s="408"/>
      <c r="AH249" s="461"/>
      <c r="AI249" s="461"/>
      <c r="AJ249" s="461"/>
      <c r="AK249" s="461"/>
      <c r="AL249" s="461"/>
      <c r="AM249" s="461"/>
      <c r="AN249" s="461"/>
      <c r="AO249" s="461"/>
      <c r="AP249" s="461"/>
      <c r="AQ249" s="461"/>
      <c r="AR249" s="461"/>
      <c r="AS249" s="461"/>
      <c r="AT249" s="461"/>
    </row>
    <row r="250" spans="1:46" s="31" customFormat="1" ht="43.5" customHeight="1">
      <c r="A250" s="457"/>
      <c r="B250" s="416" t="s">
        <v>312</v>
      </c>
      <c r="C250" s="411">
        <v>18</v>
      </c>
      <c r="D250" s="411"/>
      <c r="E250" s="436"/>
      <c r="F250" s="432">
        <f t="shared" si="23"/>
        <v>4</v>
      </c>
      <c r="G250" s="490" t="s">
        <v>322</v>
      </c>
      <c r="H250" s="408"/>
      <c r="I250" s="408"/>
      <c r="J250" s="408">
        <v>4</v>
      </c>
      <c r="K250" s="408"/>
      <c r="L250" s="408"/>
      <c r="M250" s="408"/>
      <c r="N250" s="409"/>
      <c r="O250" s="409"/>
      <c r="P250" s="409"/>
      <c r="Q250" s="408"/>
      <c r="R250" s="408"/>
      <c r="S250" s="408"/>
      <c r="T250" s="408"/>
      <c r="U250" s="408"/>
      <c r="V250" s="408"/>
      <c r="W250" s="408"/>
      <c r="X250" s="408"/>
      <c r="Y250" s="408"/>
      <c r="Z250" s="408"/>
      <c r="AA250" s="409"/>
      <c r="AB250" s="409"/>
      <c r="AC250" s="409"/>
      <c r="AD250" s="408"/>
      <c r="AE250" s="408"/>
      <c r="AF250" s="408"/>
      <c r="AG250" s="408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</row>
    <row r="251" spans="1:46" s="31" customFormat="1" ht="152.25" customHeight="1">
      <c r="A251" s="415" t="s">
        <v>34</v>
      </c>
      <c r="B251" s="474" t="s">
        <v>512</v>
      </c>
      <c r="C251" s="406">
        <v>18</v>
      </c>
      <c r="D251" s="411"/>
      <c r="E251" s="436"/>
      <c r="F251" s="432">
        <f t="shared" si="23"/>
        <v>7</v>
      </c>
      <c r="G251" s="490" t="s">
        <v>493</v>
      </c>
      <c r="H251" s="408"/>
      <c r="I251" s="408"/>
      <c r="J251" s="408">
        <v>7</v>
      </c>
      <c r="K251" s="408"/>
      <c r="L251" s="409"/>
      <c r="M251" s="409"/>
      <c r="N251" s="409"/>
      <c r="O251" s="409"/>
      <c r="P251" s="409"/>
      <c r="Q251" s="408"/>
      <c r="R251" s="408"/>
      <c r="S251" s="409"/>
      <c r="T251" s="409"/>
      <c r="U251" s="409"/>
      <c r="V251" s="408"/>
      <c r="W251" s="408"/>
      <c r="X251" s="408"/>
      <c r="Y251" s="408"/>
      <c r="Z251" s="409"/>
      <c r="AA251" s="409"/>
      <c r="AB251" s="409"/>
      <c r="AC251" s="409"/>
      <c r="AD251" s="408"/>
      <c r="AE251" s="408"/>
      <c r="AF251" s="408"/>
      <c r="AG251" s="408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</row>
    <row r="252" spans="1:46" s="31" customFormat="1" ht="84.75" customHeight="1">
      <c r="A252" s="672" t="s">
        <v>35</v>
      </c>
      <c r="B252" s="666" t="s">
        <v>317</v>
      </c>
      <c r="C252" s="669">
        <v>18</v>
      </c>
      <c r="D252" s="411"/>
      <c r="E252" s="418"/>
      <c r="F252" s="432">
        <f t="shared" si="23"/>
        <v>2</v>
      </c>
      <c r="G252" s="490" t="s">
        <v>466</v>
      </c>
      <c r="H252" s="408"/>
      <c r="I252" s="408"/>
      <c r="J252" s="408">
        <v>2</v>
      </c>
      <c r="K252" s="408"/>
      <c r="L252" s="409"/>
      <c r="M252" s="409"/>
      <c r="N252" s="409"/>
      <c r="O252" s="409"/>
      <c r="P252" s="409"/>
      <c r="Q252" s="409"/>
      <c r="R252" s="409"/>
      <c r="S252" s="408"/>
      <c r="T252" s="408"/>
      <c r="U252" s="408"/>
      <c r="V252" s="408"/>
      <c r="W252" s="408"/>
      <c r="X252" s="408"/>
      <c r="Y252" s="409"/>
      <c r="Z252" s="408"/>
      <c r="AA252" s="408"/>
      <c r="AB252" s="408"/>
      <c r="AC252" s="408"/>
      <c r="AD252" s="408"/>
      <c r="AE252" s="408"/>
      <c r="AF252" s="408"/>
      <c r="AG252" s="408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</row>
    <row r="253" spans="1:46" s="31" customFormat="1" ht="81.75" customHeight="1">
      <c r="A253" s="675"/>
      <c r="B253" s="668"/>
      <c r="C253" s="671"/>
      <c r="D253" s="411"/>
      <c r="E253" s="418"/>
      <c r="F253" s="432">
        <f t="shared" si="23"/>
        <v>6</v>
      </c>
      <c r="G253" s="490" t="s">
        <v>324</v>
      </c>
      <c r="H253" s="408"/>
      <c r="I253" s="408"/>
      <c r="J253" s="408">
        <v>6</v>
      </c>
      <c r="K253" s="408"/>
      <c r="L253" s="408"/>
      <c r="M253" s="408"/>
      <c r="N253" s="409"/>
      <c r="O253" s="409"/>
      <c r="P253" s="409"/>
      <c r="Q253" s="409"/>
      <c r="R253" s="409"/>
      <c r="S253" s="408"/>
      <c r="T253" s="408"/>
      <c r="U253" s="409"/>
      <c r="V253" s="409"/>
      <c r="W253" s="409"/>
      <c r="X253" s="408"/>
      <c r="Y253" s="408"/>
      <c r="Z253" s="408"/>
      <c r="AA253" s="408"/>
      <c r="AB253" s="408"/>
      <c r="AC253" s="408"/>
      <c r="AD253" s="408"/>
      <c r="AE253" s="408"/>
      <c r="AF253" s="408"/>
      <c r="AG253" s="408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</row>
    <row r="254" spans="1:46" s="31" customFormat="1" ht="40.5" customHeight="1">
      <c r="A254" s="647" t="s">
        <v>40</v>
      </c>
      <c r="B254" s="648"/>
      <c r="C254" s="426"/>
      <c r="D254" s="419"/>
      <c r="E254" s="419"/>
      <c r="F254" s="440">
        <f>SUM(F242:F253)</f>
        <v>61</v>
      </c>
      <c r="G254" s="440"/>
      <c r="H254" s="440">
        <f aca="true" t="shared" si="24" ref="H254:AG254">SUM(H242:H253)</f>
        <v>0</v>
      </c>
      <c r="I254" s="440">
        <f t="shared" si="24"/>
        <v>0</v>
      </c>
      <c r="J254" s="440">
        <f t="shared" si="24"/>
        <v>61</v>
      </c>
      <c r="K254" s="440">
        <f t="shared" si="24"/>
        <v>0</v>
      </c>
      <c r="L254" s="440">
        <f t="shared" si="24"/>
        <v>0</v>
      </c>
      <c r="M254" s="440">
        <f t="shared" si="24"/>
        <v>0</v>
      </c>
      <c r="N254" s="440">
        <f t="shared" si="24"/>
        <v>0</v>
      </c>
      <c r="O254" s="440">
        <f t="shared" si="24"/>
        <v>0</v>
      </c>
      <c r="P254" s="440">
        <f t="shared" si="24"/>
        <v>0</v>
      </c>
      <c r="Q254" s="440">
        <f t="shared" si="24"/>
        <v>0</v>
      </c>
      <c r="R254" s="440">
        <f t="shared" si="24"/>
        <v>0</v>
      </c>
      <c r="S254" s="440">
        <f t="shared" si="24"/>
        <v>0</v>
      </c>
      <c r="T254" s="440">
        <f t="shared" si="24"/>
        <v>0</v>
      </c>
      <c r="U254" s="440">
        <f t="shared" si="24"/>
        <v>0</v>
      </c>
      <c r="V254" s="440">
        <f t="shared" si="24"/>
        <v>0</v>
      </c>
      <c r="W254" s="440">
        <f t="shared" si="24"/>
        <v>0</v>
      </c>
      <c r="X254" s="440">
        <f t="shared" si="24"/>
        <v>0</v>
      </c>
      <c r="Y254" s="440">
        <f t="shared" si="24"/>
        <v>0</v>
      </c>
      <c r="Z254" s="440">
        <f t="shared" si="24"/>
        <v>0</v>
      </c>
      <c r="AA254" s="440">
        <f t="shared" si="24"/>
        <v>0</v>
      </c>
      <c r="AB254" s="440">
        <f t="shared" si="24"/>
        <v>0</v>
      </c>
      <c r="AC254" s="440">
        <f t="shared" si="24"/>
        <v>0</v>
      </c>
      <c r="AD254" s="440">
        <f t="shared" si="24"/>
        <v>0</v>
      </c>
      <c r="AE254" s="440">
        <f t="shared" si="24"/>
        <v>0</v>
      </c>
      <c r="AF254" s="440">
        <f t="shared" si="24"/>
        <v>0</v>
      </c>
      <c r="AG254" s="440">
        <f t="shared" si="24"/>
        <v>0</v>
      </c>
      <c r="AH254" s="419">
        <f aca="true" t="shared" si="25" ref="AH254:AT254">SUM(AH158:AH253)</f>
        <v>0</v>
      </c>
      <c r="AI254" s="419">
        <f t="shared" si="25"/>
        <v>0</v>
      </c>
      <c r="AJ254" s="419">
        <f t="shared" si="25"/>
        <v>0</v>
      </c>
      <c r="AK254" s="419">
        <f t="shared" si="25"/>
        <v>0</v>
      </c>
      <c r="AL254" s="419">
        <f t="shared" si="25"/>
        <v>0</v>
      </c>
      <c r="AM254" s="419">
        <f t="shared" si="25"/>
        <v>0</v>
      </c>
      <c r="AN254" s="419">
        <f t="shared" si="25"/>
        <v>0</v>
      </c>
      <c r="AO254" s="419">
        <f t="shared" si="25"/>
        <v>0</v>
      </c>
      <c r="AP254" s="419">
        <f t="shared" si="25"/>
        <v>0</v>
      </c>
      <c r="AQ254" s="419">
        <f t="shared" si="25"/>
        <v>0</v>
      </c>
      <c r="AR254" s="419">
        <f t="shared" si="25"/>
        <v>0</v>
      </c>
      <c r="AS254" s="419">
        <f t="shared" si="25"/>
        <v>0</v>
      </c>
      <c r="AT254" s="419">
        <f t="shared" si="25"/>
        <v>0</v>
      </c>
    </row>
    <row r="255" spans="1:46" s="402" customFormat="1" ht="29.25" customHeight="1">
      <c r="A255" s="733" t="s">
        <v>495</v>
      </c>
      <c r="B255" s="701"/>
      <c r="C255" s="701"/>
      <c r="D255" s="701"/>
      <c r="E255" s="701"/>
      <c r="F255" s="701"/>
      <c r="G255" s="701"/>
      <c r="H255" s="701"/>
      <c r="I255" s="701"/>
      <c r="J255" s="701"/>
      <c r="K255" s="701"/>
      <c r="L255" s="701"/>
      <c r="M255" s="701"/>
      <c r="N255" s="701"/>
      <c r="O255" s="701"/>
      <c r="P255" s="701"/>
      <c r="Q255" s="701"/>
      <c r="R255" s="701"/>
      <c r="S255" s="701"/>
      <c r="T255" s="701"/>
      <c r="U255" s="701"/>
      <c r="V255" s="701"/>
      <c r="W255" s="701"/>
      <c r="X255" s="701"/>
      <c r="Y255" s="701"/>
      <c r="Z255" s="701"/>
      <c r="AA255" s="701"/>
      <c r="AB255" s="701"/>
      <c r="AC255" s="701"/>
      <c r="AD255" s="701"/>
      <c r="AE255" s="701"/>
      <c r="AF255" s="701"/>
      <c r="AG255" s="702"/>
      <c r="AH255" s="15"/>
      <c r="AI255" s="401"/>
      <c r="AJ255" s="401"/>
      <c r="AK255" s="401"/>
      <c r="AL255" s="401"/>
      <c r="AM255" s="401"/>
      <c r="AN255" s="401"/>
      <c r="AO255" s="401"/>
      <c r="AP255" s="401"/>
      <c r="AQ255" s="401"/>
      <c r="AR255" s="401"/>
      <c r="AS255" s="401"/>
      <c r="AT255" s="401"/>
    </row>
    <row r="256" spans="1:46" s="31" customFormat="1" ht="60" customHeight="1">
      <c r="A256" s="403" t="s">
        <v>33</v>
      </c>
      <c r="B256" s="404" t="s">
        <v>510</v>
      </c>
      <c r="C256" s="405"/>
      <c r="D256" s="36"/>
      <c r="E256" s="405"/>
      <c r="F256" s="432"/>
      <c r="G256" s="490"/>
      <c r="H256" s="408"/>
      <c r="I256" s="408"/>
      <c r="J256" s="408"/>
      <c r="K256" s="423"/>
      <c r="L256" s="424"/>
      <c r="M256" s="424"/>
      <c r="N256" s="424"/>
      <c r="O256" s="424"/>
      <c r="P256" s="424"/>
      <c r="Q256" s="423"/>
      <c r="R256" s="423"/>
      <c r="S256" s="423"/>
      <c r="T256" s="423"/>
      <c r="U256" s="423"/>
      <c r="V256" s="423"/>
      <c r="W256" s="423"/>
      <c r="X256" s="423"/>
      <c r="Y256" s="423"/>
      <c r="Z256" s="423"/>
      <c r="AA256" s="423"/>
      <c r="AB256" s="423"/>
      <c r="AC256" s="423"/>
      <c r="AD256" s="423"/>
      <c r="AE256" s="423"/>
      <c r="AF256" s="423"/>
      <c r="AG256" s="423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</row>
    <row r="257" spans="1:46" s="31" customFormat="1" ht="51" customHeight="1">
      <c r="A257" s="476"/>
      <c r="B257" s="416" t="s">
        <v>305</v>
      </c>
      <c r="C257" s="406">
        <v>18</v>
      </c>
      <c r="D257" s="411"/>
      <c r="E257" s="436"/>
      <c r="F257" s="432">
        <f aca="true" t="shared" si="26" ref="F257:F272">SUM(H257:AG257)</f>
        <v>5</v>
      </c>
      <c r="G257" s="490" t="s">
        <v>467</v>
      </c>
      <c r="H257" s="408"/>
      <c r="I257" s="408"/>
      <c r="J257" s="408"/>
      <c r="K257" s="423">
        <v>5</v>
      </c>
      <c r="L257" s="423"/>
      <c r="M257" s="423"/>
      <c r="N257" s="424"/>
      <c r="O257" s="424"/>
      <c r="P257" s="424"/>
      <c r="Q257" s="423"/>
      <c r="R257" s="423"/>
      <c r="S257" s="423"/>
      <c r="T257" s="423"/>
      <c r="U257" s="423"/>
      <c r="V257" s="423"/>
      <c r="W257" s="423"/>
      <c r="X257" s="423"/>
      <c r="Y257" s="423"/>
      <c r="Z257" s="423"/>
      <c r="AA257" s="423"/>
      <c r="AB257" s="423"/>
      <c r="AC257" s="423"/>
      <c r="AD257" s="423"/>
      <c r="AE257" s="423"/>
      <c r="AF257" s="423"/>
      <c r="AG257" s="423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</row>
    <row r="258" spans="1:46" s="31" customFormat="1" ht="51" customHeight="1">
      <c r="A258" s="532"/>
      <c r="B258" s="416" t="s">
        <v>306</v>
      </c>
      <c r="C258" s="406">
        <v>18</v>
      </c>
      <c r="D258" s="411"/>
      <c r="E258" s="436"/>
      <c r="F258" s="432">
        <f t="shared" si="26"/>
        <v>5</v>
      </c>
      <c r="G258" s="490" t="s">
        <v>354</v>
      </c>
      <c r="H258" s="408"/>
      <c r="I258" s="408"/>
      <c r="J258" s="408"/>
      <c r="K258" s="423">
        <v>5</v>
      </c>
      <c r="L258" s="423"/>
      <c r="M258" s="423"/>
      <c r="N258" s="424"/>
      <c r="O258" s="424"/>
      <c r="P258" s="424"/>
      <c r="Q258" s="423"/>
      <c r="R258" s="423"/>
      <c r="S258" s="423"/>
      <c r="T258" s="423"/>
      <c r="U258" s="423"/>
      <c r="V258" s="423"/>
      <c r="W258" s="423"/>
      <c r="X258" s="423"/>
      <c r="Y258" s="423"/>
      <c r="Z258" s="423"/>
      <c r="AA258" s="423"/>
      <c r="AB258" s="423"/>
      <c r="AC258" s="423"/>
      <c r="AD258" s="423"/>
      <c r="AE258" s="423"/>
      <c r="AF258" s="423"/>
      <c r="AG258" s="423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</row>
    <row r="259" spans="1:46" s="31" customFormat="1" ht="61.5" customHeight="1">
      <c r="A259" s="528"/>
      <c r="B259" s="410" t="s">
        <v>307</v>
      </c>
      <c r="C259" s="35">
        <v>18</v>
      </c>
      <c r="D259" s="32"/>
      <c r="E259" s="420"/>
      <c r="F259" s="432">
        <f t="shared" si="26"/>
        <v>5</v>
      </c>
      <c r="G259" s="490" t="s">
        <v>372</v>
      </c>
      <c r="H259" s="408"/>
      <c r="I259" s="408"/>
      <c r="J259" s="408"/>
      <c r="K259" s="423">
        <v>5</v>
      </c>
      <c r="L259" s="423"/>
      <c r="M259" s="423"/>
      <c r="N259" s="424"/>
      <c r="O259" s="424"/>
      <c r="P259" s="424"/>
      <c r="Q259" s="423"/>
      <c r="R259" s="423"/>
      <c r="S259" s="423"/>
      <c r="T259" s="423"/>
      <c r="U259" s="423"/>
      <c r="V259" s="423"/>
      <c r="W259" s="423"/>
      <c r="X259" s="423"/>
      <c r="Y259" s="423"/>
      <c r="Z259" s="423"/>
      <c r="AA259" s="423"/>
      <c r="AB259" s="423"/>
      <c r="AC259" s="423"/>
      <c r="AD259" s="423"/>
      <c r="AE259" s="423"/>
      <c r="AF259" s="423"/>
      <c r="AG259" s="423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</row>
    <row r="260" spans="1:46" s="31" customFormat="1" ht="51" customHeight="1">
      <c r="A260" s="476"/>
      <c r="B260" s="410" t="s">
        <v>309</v>
      </c>
      <c r="C260" s="35">
        <v>18</v>
      </c>
      <c r="D260" s="32"/>
      <c r="E260" s="420"/>
      <c r="F260" s="432">
        <f t="shared" si="26"/>
        <v>5</v>
      </c>
      <c r="G260" s="490" t="s">
        <v>404</v>
      </c>
      <c r="H260" s="408"/>
      <c r="I260" s="408"/>
      <c r="J260" s="408"/>
      <c r="K260" s="423">
        <v>5</v>
      </c>
      <c r="L260" s="423"/>
      <c r="M260" s="423"/>
      <c r="N260" s="424"/>
      <c r="O260" s="424"/>
      <c r="P260" s="424"/>
      <c r="Q260" s="423"/>
      <c r="R260" s="423"/>
      <c r="S260" s="423"/>
      <c r="T260" s="423"/>
      <c r="U260" s="423"/>
      <c r="V260" s="423"/>
      <c r="W260" s="423"/>
      <c r="X260" s="423"/>
      <c r="Y260" s="423"/>
      <c r="Z260" s="423"/>
      <c r="AA260" s="423"/>
      <c r="AB260" s="423"/>
      <c r="AC260" s="423"/>
      <c r="AD260" s="423"/>
      <c r="AE260" s="423"/>
      <c r="AF260" s="423"/>
      <c r="AG260" s="423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</row>
    <row r="261" spans="1:46" s="31" customFormat="1" ht="51" customHeight="1">
      <c r="A261" s="477"/>
      <c r="B261" s="416" t="s">
        <v>312</v>
      </c>
      <c r="C261" s="411">
        <v>18</v>
      </c>
      <c r="D261" s="411"/>
      <c r="E261" s="418"/>
      <c r="F261" s="432">
        <f t="shared" si="26"/>
        <v>5</v>
      </c>
      <c r="G261" s="490" t="s">
        <v>356</v>
      </c>
      <c r="H261" s="408"/>
      <c r="I261" s="408"/>
      <c r="J261" s="408"/>
      <c r="K261" s="423">
        <v>5</v>
      </c>
      <c r="L261" s="423"/>
      <c r="M261" s="423"/>
      <c r="N261" s="424"/>
      <c r="O261" s="424"/>
      <c r="P261" s="424"/>
      <c r="Q261" s="423"/>
      <c r="R261" s="423"/>
      <c r="S261" s="423"/>
      <c r="T261" s="423"/>
      <c r="U261" s="423"/>
      <c r="V261" s="423"/>
      <c r="W261" s="423"/>
      <c r="X261" s="423"/>
      <c r="Y261" s="423"/>
      <c r="Z261" s="423"/>
      <c r="AA261" s="424"/>
      <c r="AB261" s="424"/>
      <c r="AC261" s="424"/>
      <c r="AD261" s="423"/>
      <c r="AE261" s="423"/>
      <c r="AF261" s="423"/>
      <c r="AG261" s="423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</row>
    <row r="262" spans="1:46" s="31" customFormat="1" ht="67.5" customHeight="1">
      <c r="A262" s="672" t="s">
        <v>34</v>
      </c>
      <c r="B262" s="712" t="s">
        <v>314</v>
      </c>
      <c r="C262" s="669">
        <v>18</v>
      </c>
      <c r="D262" s="411"/>
      <c r="E262" s="418"/>
      <c r="F262" s="432">
        <f t="shared" si="26"/>
        <v>5</v>
      </c>
      <c r="G262" s="490" t="s">
        <v>496</v>
      </c>
      <c r="H262" s="408"/>
      <c r="I262" s="408"/>
      <c r="J262" s="408"/>
      <c r="K262" s="423">
        <v>5</v>
      </c>
      <c r="L262" s="424"/>
      <c r="M262" s="424"/>
      <c r="N262" s="424"/>
      <c r="O262" s="424"/>
      <c r="P262" s="424"/>
      <c r="Q262" s="423"/>
      <c r="R262" s="423"/>
      <c r="S262" s="423"/>
      <c r="T262" s="423"/>
      <c r="U262" s="423"/>
      <c r="V262" s="423"/>
      <c r="W262" s="423"/>
      <c r="X262" s="423"/>
      <c r="Y262" s="423"/>
      <c r="Z262" s="423"/>
      <c r="AA262" s="423"/>
      <c r="AB262" s="423"/>
      <c r="AC262" s="423"/>
      <c r="AD262" s="423"/>
      <c r="AE262" s="423"/>
      <c r="AF262" s="423"/>
      <c r="AG262" s="423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</row>
    <row r="263" spans="1:46" s="31" customFormat="1" ht="67.5" customHeight="1">
      <c r="A263" s="673"/>
      <c r="B263" s="713"/>
      <c r="C263" s="670"/>
      <c r="D263" s="411"/>
      <c r="E263" s="418"/>
      <c r="F263" s="432">
        <f t="shared" si="26"/>
        <v>5</v>
      </c>
      <c r="G263" s="490" t="s">
        <v>370</v>
      </c>
      <c r="H263" s="408"/>
      <c r="I263" s="408"/>
      <c r="J263" s="408"/>
      <c r="K263" s="423"/>
      <c r="L263" s="423"/>
      <c r="M263" s="423"/>
      <c r="N263" s="424"/>
      <c r="O263" s="424"/>
      <c r="P263" s="424"/>
      <c r="Q263" s="423">
        <v>5</v>
      </c>
      <c r="R263" s="423"/>
      <c r="S263" s="423"/>
      <c r="T263" s="423"/>
      <c r="U263" s="423"/>
      <c r="V263" s="423"/>
      <c r="W263" s="423"/>
      <c r="X263" s="423"/>
      <c r="Y263" s="423"/>
      <c r="Z263" s="423"/>
      <c r="AA263" s="423"/>
      <c r="AB263" s="423"/>
      <c r="AC263" s="423"/>
      <c r="AD263" s="423"/>
      <c r="AE263" s="423"/>
      <c r="AF263" s="423"/>
      <c r="AG263" s="423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</row>
    <row r="264" spans="1:46" s="31" customFormat="1" ht="63.75" customHeight="1">
      <c r="A264" s="673"/>
      <c r="B264" s="713"/>
      <c r="C264" s="670"/>
      <c r="D264" s="411"/>
      <c r="E264" s="418"/>
      <c r="F264" s="432">
        <f t="shared" si="26"/>
        <v>5</v>
      </c>
      <c r="G264" s="490" t="s">
        <v>351</v>
      </c>
      <c r="H264" s="408"/>
      <c r="I264" s="408"/>
      <c r="J264" s="408"/>
      <c r="K264" s="423"/>
      <c r="L264" s="423"/>
      <c r="M264" s="423"/>
      <c r="N264" s="424"/>
      <c r="O264" s="424"/>
      <c r="P264" s="424"/>
      <c r="Q264" s="423"/>
      <c r="R264" s="423"/>
      <c r="S264" s="423">
        <v>5</v>
      </c>
      <c r="T264" s="423"/>
      <c r="U264" s="423"/>
      <c r="V264" s="423"/>
      <c r="W264" s="424"/>
      <c r="X264" s="424"/>
      <c r="Y264" s="424"/>
      <c r="Z264" s="423"/>
      <c r="AA264" s="424"/>
      <c r="AB264" s="424"/>
      <c r="AC264" s="424"/>
      <c r="AD264" s="423"/>
      <c r="AE264" s="423"/>
      <c r="AF264" s="423"/>
      <c r="AG264" s="423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</row>
    <row r="265" spans="1:46" s="31" customFormat="1" ht="75" customHeight="1">
      <c r="A265" s="675"/>
      <c r="B265" s="714"/>
      <c r="C265" s="671"/>
      <c r="D265" s="411"/>
      <c r="E265" s="418"/>
      <c r="F265" s="432">
        <f t="shared" si="26"/>
        <v>5</v>
      </c>
      <c r="G265" s="490" t="s">
        <v>343</v>
      </c>
      <c r="H265" s="408"/>
      <c r="I265" s="408"/>
      <c r="J265" s="408"/>
      <c r="K265" s="423"/>
      <c r="L265" s="423"/>
      <c r="M265" s="423"/>
      <c r="N265" s="424"/>
      <c r="O265" s="424"/>
      <c r="P265" s="424"/>
      <c r="Q265" s="423"/>
      <c r="R265" s="423"/>
      <c r="S265" s="423"/>
      <c r="T265" s="423"/>
      <c r="U265" s="423"/>
      <c r="V265" s="423"/>
      <c r="W265" s="424"/>
      <c r="X265" s="424"/>
      <c r="Y265" s="424"/>
      <c r="Z265" s="423"/>
      <c r="AA265" s="424"/>
      <c r="AB265" s="424"/>
      <c r="AC265" s="424"/>
      <c r="AD265" s="423"/>
      <c r="AE265" s="423">
        <v>5</v>
      </c>
      <c r="AF265" s="423"/>
      <c r="AG265" s="423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</row>
    <row r="266" spans="1:46" s="31" customFormat="1" ht="64.5" customHeight="1">
      <c r="A266" s="672" t="s">
        <v>35</v>
      </c>
      <c r="B266" s="666" t="s">
        <v>316</v>
      </c>
      <c r="C266" s="669">
        <v>18</v>
      </c>
      <c r="D266" s="411"/>
      <c r="E266" s="418"/>
      <c r="F266" s="432">
        <f t="shared" si="26"/>
        <v>10</v>
      </c>
      <c r="G266" s="490" t="s">
        <v>487</v>
      </c>
      <c r="H266" s="408"/>
      <c r="I266" s="408"/>
      <c r="J266" s="408"/>
      <c r="K266" s="423">
        <v>5</v>
      </c>
      <c r="L266" s="424"/>
      <c r="M266" s="424"/>
      <c r="N266" s="424"/>
      <c r="O266" s="424"/>
      <c r="P266" s="424"/>
      <c r="Q266" s="423"/>
      <c r="R266" s="423"/>
      <c r="S266" s="423"/>
      <c r="T266" s="423"/>
      <c r="U266" s="423"/>
      <c r="V266" s="423"/>
      <c r="W266" s="423">
        <v>5</v>
      </c>
      <c r="X266" s="423"/>
      <c r="Y266" s="423"/>
      <c r="Z266" s="423"/>
      <c r="AA266" s="423"/>
      <c r="AB266" s="423"/>
      <c r="AC266" s="423"/>
      <c r="AD266" s="423"/>
      <c r="AE266" s="423"/>
      <c r="AF266" s="423"/>
      <c r="AG266" s="423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</row>
    <row r="267" spans="1:46" s="31" customFormat="1" ht="66.75" customHeight="1">
      <c r="A267" s="673"/>
      <c r="B267" s="667"/>
      <c r="C267" s="670"/>
      <c r="D267" s="411"/>
      <c r="E267" s="418"/>
      <c r="F267" s="432">
        <f t="shared" si="26"/>
        <v>5</v>
      </c>
      <c r="G267" s="490" t="s">
        <v>412</v>
      </c>
      <c r="H267" s="408"/>
      <c r="I267" s="408"/>
      <c r="J267" s="408"/>
      <c r="K267" s="423">
        <v>5</v>
      </c>
      <c r="L267" s="424"/>
      <c r="M267" s="424"/>
      <c r="N267" s="424"/>
      <c r="O267" s="424"/>
      <c r="P267" s="424"/>
      <c r="Q267" s="423"/>
      <c r="R267" s="423"/>
      <c r="S267" s="423"/>
      <c r="T267" s="423"/>
      <c r="U267" s="423"/>
      <c r="V267" s="423"/>
      <c r="W267" s="423"/>
      <c r="X267" s="423"/>
      <c r="Y267" s="423"/>
      <c r="Z267" s="423"/>
      <c r="AA267" s="423"/>
      <c r="AB267" s="423"/>
      <c r="AC267" s="423"/>
      <c r="AD267" s="423"/>
      <c r="AE267" s="423"/>
      <c r="AF267" s="423"/>
      <c r="AG267" s="423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</row>
    <row r="268" spans="1:46" s="31" customFormat="1" ht="71.25" customHeight="1">
      <c r="A268" s="673"/>
      <c r="B268" s="667"/>
      <c r="C268" s="670"/>
      <c r="D268" s="411"/>
      <c r="E268" s="418"/>
      <c r="F268" s="432">
        <f t="shared" si="26"/>
        <v>10</v>
      </c>
      <c r="G268" s="490" t="s">
        <v>383</v>
      </c>
      <c r="H268" s="408"/>
      <c r="I268" s="408"/>
      <c r="J268" s="408"/>
      <c r="K268" s="423">
        <v>5</v>
      </c>
      <c r="L268" s="424"/>
      <c r="M268" s="424"/>
      <c r="N268" s="424"/>
      <c r="O268" s="424"/>
      <c r="P268" s="424"/>
      <c r="Q268" s="423"/>
      <c r="R268" s="423"/>
      <c r="S268" s="423"/>
      <c r="T268" s="423"/>
      <c r="U268" s="423"/>
      <c r="V268" s="423"/>
      <c r="W268" s="423"/>
      <c r="X268" s="423"/>
      <c r="Y268" s="423"/>
      <c r="Z268" s="423"/>
      <c r="AA268" s="423"/>
      <c r="AB268" s="423"/>
      <c r="AC268" s="423"/>
      <c r="AD268" s="423"/>
      <c r="AE268" s="423"/>
      <c r="AF268" s="423"/>
      <c r="AG268" s="423">
        <v>5</v>
      </c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</row>
    <row r="269" spans="1:46" s="31" customFormat="1" ht="66" customHeight="1">
      <c r="A269" s="675"/>
      <c r="B269" s="668"/>
      <c r="C269" s="671"/>
      <c r="D269" s="411"/>
      <c r="E269" s="418"/>
      <c r="F269" s="432">
        <f t="shared" si="26"/>
        <v>5</v>
      </c>
      <c r="G269" s="490" t="s">
        <v>414</v>
      </c>
      <c r="H269" s="408"/>
      <c r="I269" s="408"/>
      <c r="J269" s="408"/>
      <c r="K269" s="423">
        <v>5</v>
      </c>
      <c r="L269" s="423"/>
      <c r="M269" s="423"/>
      <c r="N269" s="424"/>
      <c r="O269" s="424"/>
      <c r="P269" s="424"/>
      <c r="Q269" s="424"/>
      <c r="R269" s="424"/>
      <c r="S269" s="423"/>
      <c r="T269" s="423"/>
      <c r="U269" s="423"/>
      <c r="V269" s="423"/>
      <c r="W269" s="423"/>
      <c r="X269" s="423"/>
      <c r="Y269" s="424"/>
      <c r="Z269" s="423"/>
      <c r="AA269" s="423"/>
      <c r="AB269" s="423"/>
      <c r="AC269" s="423"/>
      <c r="AD269" s="423"/>
      <c r="AE269" s="423"/>
      <c r="AF269" s="423"/>
      <c r="AG269" s="423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</row>
    <row r="270" spans="1:46" s="31" customFormat="1" ht="72" customHeight="1">
      <c r="A270" s="672" t="s">
        <v>36</v>
      </c>
      <c r="B270" s="666" t="s">
        <v>317</v>
      </c>
      <c r="C270" s="669">
        <v>18</v>
      </c>
      <c r="D270" s="411"/>
      <c r="E270" s="418"/>
      <c r="F270" s="432">
        <f t="shared" si="26"/>
        <v>5</v>
      </c>
      <c r="G270" s="490" t="s">
        <v>497</v>
      </c>
      <c r="H270" s="408"/>
      <c r="I270" s="408"/>
      <c r="J270" s="408"/>
      <c r="K270" s="423"/>
      <c r="L270" s="424"/>
      <c r="M270" s="424"/>
      <c r="N270" s="424"/>
      <c r="O270" s="424"/>
      <c r="P270" s="424"/>
      <c r="Q270" s="424"/>
      <c r="R270" s="424"/>
      <c r="S270" s="423"/>
      <c r="T270" s="423"/>
      <c r="U270" s="423"/>
      <c r="V270" s="423"/>
      <c r="W270" s="423"/>
      <c r="X270" s="423"/>
      <c r="Y270" s="424"/>
      <c r="Z270" s="423"/>
      <c r="AA270" s="423"/>
      <c r="AB270" s="423">
        <v>5</v>
      </c>
      <c r="AC270" s="423"/>
      <c r="AD270" s="423"/>
      <c r="AE270" s="423"/>
      <c r="AF270" s="423"/>
      <c r="AG270" s="423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</row>
    <row r="271" spans="1:46" s="31" customFormat="1" ht="57" customHeight="1">
      <c r="A271" s="673"/>
      <c r="B271" s="667"/>
      <c r="C271" s="670"/>
      <c r="D271" s="411"/>
      <c r="E271" s="418"/>
      <c r="F271" s="432">
        <f t="shared" si="26"/>
        <v>5</v>
      </c>
      <c r="G271" s="490" t="s">
        <v>369</v>
      </c>
      <c r="H271" s="408"/>
      <c r="I271" s="408"/>
      <c r="J271" s="408"/>
      <c r="K271" s="423">
        <v>5</v>
      </c>
      <c r="L271" s="424"/>
      <c r="M271" s="424"/>
      <c r="N271" s="424"/>
      <c r="O271" s="424"/>
      <c r="P271" s="424"/>
      <c r="Q271" s="424"/>
      <c r="R271" s="424"/>
      <c r="S271" s="423"/>
      <c r="T271" s="423"/>
      <c r="U271" s="423"/>
      <c r="V271" s="423"/>
      <c r="W271" s="423"/>
      <c r="X271" s="423"/>
      <c r="Y271" s="424"/>
      <c r="Z271" s="423"/>
      <c r="AA271" s="423"/>
      <c r="AB271" s="423"/>
      <c r="AC271" s="423"/>
      <c r="AD271" s="423"/>
      <c r="AE271" s="423"/>
      <c r="AF271" s="423"/>
      <c r="AG271" s="423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</row>
    <row r="272" spans="1:46" s="31" customFormat="1" ht="60.75" customHeight="1">
      <c r="A272" s="675"/>
      <c r="B272" s="668"/>
      <c r="C272" s="671"/>
      <c r="D272" s="411"/>
      <c r="E272" s="418"/>
      <c r="F272" s="432">
        <f t="shared" si="26"/>
        <v>5</v>
      </c>
      <c r="G272" s="490" t="s">
        <v>413</v>
      </c>
      <c r="H272" s="408"/>
      <c r="I272" s="408"/>
      <c r="J272" s="408"/>
      <c r="K272" s="423">
        <v>5</v>
      </c>
      <c r="L272" s="423"/>
      <c r="M272" s="423"/>
      <c r="N272" s="424"/>
      <c r="O272" s="424"/>
      <c r="P272" s="424"/>
      <c r="Q272" s="424"/>
      <c r="R272" s="424"/>
      <c r="S272" s="423"/>
      <c r="T272" s="423"/>
      <c r="U272" s="424"/>
      <c r="V272" s="424"/>
      <c r="W272" s="424"/>
      <c r="X272" s="423"/>
      <c r="Y272" s="423"/>
      <c r="Z272" s="423"/>
      <c r="AA272" s="423"/>
      <c r="AB272" s="423"/>
      <c r="AC272" s="423"/>
      <c r="AD272" s="423"/>
      <c r="AE272" s="423"/>
      <c r="AF272" s="423"/>
      <c r="AG272" s="423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</row>
    <row r="273" spans="1:46" s="31" customFormat="1" ht="30.75" customHeight="1">
      <c r="A273" s="647" t="s">
        <v>40</v>
      </c>
      <c r="B273" s="648"/>
      <c r="C273" s="426"/>
      <c r="D273" s="419"/>
      <c r="E273" s="419"/>
      <c r="F273" s="419">
        <f>SUM(F257:F272)</f>
        <v>90</v>
      </c>
      <c r="G273" s="419"/>
      <c r="H273" s="419">
        <f aca="true" t="shared" si="27" ref="H273:AG273">SUM(H257:H272)</f>
        <v>0</v>
      </c>
      <c r="I273" s="419">
        <f t="shared" si="27"/>
        <v>0</v>
      </c>
      <c r="J273" s="419">
        <f t="shared" si="27"/>
        <v>0</v>
      </c>
      <c r="K273" s="419">
        <f t="shared" si="27"/>
        <v>60</v>
      </c>
      <c r="L273" s="419">
        <f t="shared" si="27"/>
        <v>0</v>
      </c>
      <c r="M273" s="419">
        <f t="shared" si="27"/>
        <v>0</v>
      </c>
      <c r="N273" s="419">
        <f t="shared" si="27"/>
        <v>0</v>
      </c>
      <c r="O273" s="419">
        <f t="shared" si="27"/>
        <v>0</v>
      </c>
      <c r="P273" s="419">
        <f t="shared" si="27"/>
        <v>0</v>
      </c>
      <c r="Q273" s="419">
        <f t="shared" si="27"/>
        <v>5</v>
      </c>
      <c r="R273" s="419">
        <f t="shared" si="27"/>
        <v>0</v>
      </c>
      <c r="S273" s="419">
        <f t="shared" si="27"/>
        <v>5</v>
      </c>
      <c r="T273" s="419">
        <f t="shared" si="27"/>
        <v>0</v>
      </c>
      <c r="U273" s="419">
        <f t="shared" si="27"/>
        <v>0</v>
      </c>
      <c r="V273" s="419">
        <f t="shared" si="27"/>
        <v>0</v>
      </c>
      <c r="W273" s="419">
        <f t="shared" si="27"/>
        <v>5</v>
      </c>
      <c r="X273" s="419">
        <f t="shared" si="27"/>
        <v>0</v>
      </c>
      <c r="Y273" s="419">
        <f t="shared" si="27"/>
        <v>0</v>
      </c>
      <c r="Z273" s="419">
        <f t="shared" si="27"/>
        <v>0</v>
      </c>
      <c r="AA273" s="419">
        <f t="shared" si="27"/>
        <v>0</v>
      </c>
      <c r="AB273" s="419">
        <f t="shared" si="27"/>
        <v>5</v>
      </c>
      <c r="AC273" s="419">
        <f t="shared" si="27"/>
        <v>0</v>
      </c>
      <c r="AD273" s="419">
        <f t="shared" si="27"/>
        <v>0</v>
      </c>
      <c r="AE273" s="419">
        <f t="shared" si="27"/>
        <v>5</v>
      </c>
      <c r="AF273" s="419">
        <f t="shared" si="27"/>
        <v>0</v>
      </c>
      <c r="AG273" s="440">
        <f t="shared" si="27"/>
        <v>5</v>
      </c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</row>
    <row r="274" spans="1:46" s="527" customFormat="1" ht="17.25" customHeight="1">
      <c r="A274" s="733" t="s">
        <v>498</v>
      </c>
      <c r="B274" s="701"/>
      <c r="C274" s="701"/>
      <c r="D274" s="701"/>
      <c r="E274" s="701"/>
      <c r="F274" s="701"/>
      <c r="G274" s="701"/>
      <c r="H274" s="701"/>
      <c r="I274" s="701"/>
      <c r="J274" s="701"/>
      <c r="K274" s="701"/>
      <c r="L274" s="701"/>
      <c r="M274" s="701"/>
      <c r="N274" s="701"/>
      <c r="O274" s="701"/>
      <c r="P274" s="701"/>
      <c r="Q274" s="701"/>
      <c r="R274" s="701"/>
      <c r="S274" s="701"/>
      <c r="T274" s="701"/>
      <c r="U274" s="701"/>
      <c r="V274" s="701"/>
      <c r="W274" s="701"/>
      <c r="X274" s="701"/>
      <c r="Y274" s="701"/>
      <c r="Z274" s="701"/>
      <c r="AA274" s="701"/>
      <c r="AB274" s="701"/>
      <c r="AC274" s="701"/>
      <c r="AD274" s="701"/>
      <c r="AE274" s="701"/>
      <c r="AF274" s="701"/>
      <c r="AG274" s="702"/>
      <c r="AH274" s="525"/>
      <c r="AI274" s="526"/>
      <c r="AJ274" s="526"/>
      <c r="AK274" s="526"/>
      <c r="AL274" s="526"/>
      <c r="AM274" s="526"/>
      <c r="AN274" s="526"/>
      <c r="AO274" s="526"/>
      <c r="AP274" s="526"/>
      <c r="AQ274" s="526"/>
      <c r="AR274" s="526"/>
      <c r="AS274" s="526"/>
      <c r="AT274" s="526"/>
    </row>
    <row r="275" spans="1:46" s="31" customFormat="1" ht="64.5" customHeight="1">
      <c r="A275" s="672" t="s">
        <v>33</v>
      </c>
      <c r="B275" s="458" t="s">
        <v>511</v>
      </c>
      <c r="C275" s="434"/>
      <c r="D275" s="34"/>
      <c r="E275" s="434"/>
      <c r="F275" s="522"/>
      <c r="G275" s="493"/>
      <c r="H275" s="523"/>
      <c r="I275" s="523"/>
      <c r="J275" s="523"/>
      <c r="K275" s="523"/>
      <c r="L275" s="524"/>
      <c r="M275" s="524"/>
      <c r="N275" s="524"/>
      <c r="O275" s="524"/>
      <c r="P275" s="524"/>
      <c r="Q275" s="523"/>
      <c r="R275" s="523"/>
      <c r="S275" s="523"/>
      <c r="T275" s="523"/>
      <c r="U275" s="523"/>
      <c r="V275" s="523"/>
      <c r="W275" s="523"/>
      <c r="X275" s="523"/>
      <c r="Y275" s="523"/>
      <c r="Z275" s="523"/>
      <c r="AA275" s="523"/>
      <c r="AB275" s="523"/>
      <c r="AC275" s="523"/>
      <c r="AD275" s="523"/>
      <c r="AE275" s="523"/>
      <c r="AF275" s="523"/>
      <c r="AG275" s="523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</row>
    <row r="276" spans="1:46" s="31" customFormat="1" ht="50.25" customHeight="1">
      <c r="A276" s="652"/>
      <c r="B276" s="666" t="s">
        <v>303</v>
      </c>
      <c r="C276" s="634">
        <v>18</v>
      </c>
      <c r="D276" s="411"/>
      <c r="E276" s="418"/>
      <c r="F276" s="432">
        <f aca="true" t="shared" si="28" ref="F276:F295">SUM(H276:AG276)</f>
        <v>3</v>
      </c>
      <c r="G276" s="490" t="s">
        <v>499</v>
      </c>
      <c r="H276" s="408"/>
      <c r="I276" s="408"/>
      <c r="J276" s="408"/>
      <c r="K276" s="408"/>
      <c r="L276" s="408">
        <v>3</v>
      </c>
      <c r="M276" s="408"/>
      <c r="N276" s="409"/>
      <c r="O276" s="409"/>
      <c r="P276" s="409"/>
      <c r="Q276" s="408"/>
      <c r="R276" s="408"/>
      <c r="S276" s="408"/>
      <c r="T276" s="408"/>
      <c r="U276" s="408"/>
      <c r="V276" s="408"/>
      <c r="W276" s="408"/>
      <c r="X276" s="408"/>
      <c r="Y276" s="408"/>
      <c r="Z276" s="408"/>
      <c r="AA276" s="408"/>
      <c r="AB276" s="408"/>
      <c r="AC276" s="408"/>
      <c r="AD276" s="408"/>
      <c r="AE276" s="408"/>
      <c r="AF276" s="408"/>
      <c r="AG276" s="408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</row>
    <row r="277" spans="1:46" s="31" customFormat="1" ht="49.5" customHeight="1">
      <c r="A277" s="652"/>
      <c r="B277" s="668"/>
      <c r="C277" s="674"/>
      <c r="D277" s="411"/>
      <c r="E277" s="418"/>
      <c r="F277" s="432">
        <f t="shared" si="28"/>
        <v>2</v>
      </c>
      <c r="G277" s="490" t="s">
        <v>374</v>
      </c>
      <c r="H277" s="408"/>
      <c r="I277" s="408"/>
      <c r="J277" s="408"/>
      <c r="K277" s="408"/>
      <c r="L277" s="408"/>
      <c r="M277" s="408"/>
      <c r="N277" s="409"/>
      <c r="O277" s="409">
        <v>2</v>
      </c>
      <c r="P277" s="409"/>
      <c r="Q277" s="408"/>
      <c r="R277" s="408"/>
      <c r="S277" s="408"/>
      <c r="T277" s="408"/>
      <c r="U277" s="408"/>
      <c r="V277" s="408"/>
      <c r="W277" s="408"/>
      <c r="X277" s="408"/>
      <c r="Y277" s="408"/>
      <c r="Z277" s="408"/>
      <c r="AA277" s="408"/>
      <c r="AB277" s="408"/>
      <c r="AC277" s="408"/>
      <c r="AD277" s="408"/>
      <c r="AE277" s="408"/>
      <c r="AF277" s="408"/>
      <c r="AG277" s="408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</row>
    <row r="278" spans="1:46" s="31" customFormat="1" ht="47.25" customHeight="1">
      <c r="A278" s="652"/>
      <c r="B278" s="466" t="s">
        <v>305</v>
      </c>
      <c r="C278" s="35">
        <v>18</v>
      </c>
      <c r="D278" s="411"/>
      <c r="E278" s="418"/>
      <c r="F278" s="432">
        <f t="shared" si="28"/>
        <v>4</v>
      </c>
      <c r="G278" s="490" t="s">
        <v>416</v>
      </c>
      <c r="H278" s="408"/>
      <c r="I278" s="408"/>
      <c r="J278" s="408"/>
      <c r="K278" s="408"/>
      <c r="L278" s="408">
        <v>2</v>
      </c>
      <c r="M278" s="408"/>
      <c r="N278" s="409"/>
      <c r="O278" s="409">
        <v>1</v>
      </c>
      <c r="P278" s="409">
        <v>1</v>
      </c>
      <c r="Q278" s="408"/>
      <c r="R278" s="408"/>
      <c r="S278" s="408"/>
      <c r="T278" s="408"/>
      <c r="U278" s="408"/>
      <c r="V278" s="408"/>
      <c r="W278" s="408"/>
      <c r="X278" s="408"/>
      <c r="Y278" s="408"/>
      <c r="Z278" s="408"/>
      <c r="AA278" s="408"/>
      <c r="AB278" s="408"/>
      <c r="AC278" s="408"/>
      <c r="AD278" s="408"/>
      <c r="AE278" s="408"/>
      <c r="AF278" s="408"/>
      <c r="AG278" s="408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</row>
    <row r="279" spans="1:46" s="31" customFormat="1" ht="54.75" customHeight="1">
      <c r="A279" s="456"/>
      <c r="B279" s="466" t="s">
        <v>306</v>
      </c>
      <c r="C279" s="35">
        <v>18</v>
      </c>
      <c r="D279" s="411"/>
      <c r="E279" s="418"/>
      <c r="F279" s="432">
        <f t="shared" si="28"/>
        <v>1</v>
      </c>
      <c r="G279" s="490" t="s">
        <v>419</v>
      </c>
      <c r="H279" s="408"/>
      <c r="I279" s="408"/>
      <c r="J279" s="408"/>
      <c r="K279" s="408"/>
      <c r="L279" s="408">
        <v>1</v>
      </c>
      <c r="M279" s="408"/>
      <c r="N279" s="409"/>
      <c r="O279" s="409"/>
      <c r="P279" s="409"/>
      <c r="Q279" s="408"/>
      <c r="R279" s="408"/>
      <c r="S279" s="408"/>
      <c r="T279" s="408"/>
      <c r="U279" s="408"/>
      <c r="V279" s="408"/>
      <c r="W279" s="408"/>
      <c r="X279" s="408"/>
      <c r="Y279" s="408"/>
      <c r="Z279" s="408"/>
      <c r="AA279" s="408"/>
      <c r="AB279" s="408"/>
      <c r="AC279" s="408"/>
      <c r="AD279" s="408"/>
      <c r="AE279" s="408"/>
      <c r="AF279" s="408"/>
      <c r="AG279" s="408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</row>
    <row r="280" spans="1:46" s="31" customFormat="1" ht="48" customHeight="1">
      <c r="A280" s="456"/>
      <c r="B280" s="466" t="s">
        <v>331</v>
      </c>
      <c r="C280" s="35">
        <v>18</v>
      </c>
      <c r="D280" s="32"/>
      <c r="E280" s="420"/>
      <c r="F280" s="432">
        <f t="shared" si="28"/>
        <v>1</v>
      </c>
      <c r="G280" s="490" t="s">
        <v>360</v>
      </c>
      <c r="H280" s="408"/>
      <c r="I280" s="408"/>
      <c r="J280" s="408"/>
      <c r="K280" s="408"/>
      <c r="L280" s="408">
        <v>1</v>
      </c>
      <c r="M280" s="408"/>
      <c r="N280" s="409"/>
      <c r="O280" s="409"/>
      <c r="P280" s="409"/>
      <c r="Q280" s="408"/>
      <c r="R280" s="408"/>
      <c r="S280" s="408"/>
      <c r="T280" s="408"/>
      <c r="U280" s="408"/>
      <c r="V280" s="408"/>
      <c r="W280" s="408"/>
      <c r="X280" s="408"/>
      <c r="Y280" s="408"/>
      <c r="Z280" s="408"/>
      <c r="AA280" s="408"/>
      <c r="AB280" s="408"/>
      <c r="AC280" s="408"/>
      <c r="AD280" s="408"/>
      <c r="AE280" s="408"/>
      <c r="AF280" s="408"/>
      <c r="AG280" s="408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</row>
    <row r="281" spans="1:46" s="31" customFormat="1" ht="63.75" customHeight="1">
      <c r="A281" s="456"/>
      <c r="B281" s="466" t="s">
        <v>307</v>
      </c>
      <c r="C281" s="32">
        <v>18</v>
      </c>
      <c r="D281" s="32"/>
      <c r="E281" s="420"/>
      <c r="F281" s="432">
        <f t="shared" si="28"/>
        <v>12</v>
      </c>
      <c r="G281" s="490" t="s">
        <v>417</v>
      </c>
      <c r="H281" s="408"/>
      <c r="I281" s="408"/>
      <c r="J281" s="408"/>
      <c r="K281" s="408"/>
      <c r="L281" s="408">
        <v>2</v>
      </c>
      <c r="M281" s="408"/>
      <c r="N281" s="409"/>
      <c r="O281" s="409">
        <v>2</v>
      </c>
      <c r="P281" s="409">
        <v>8</v>
      </c>
      <c r="Q281" s="408"/>
      <c r="R281" s="408"/>
      <c r="S281" s="408"/>
      <c r="T281" s="408"/>
      <c r="U281" s="408"/>
      <c r="V281" s="408"/>
      <c r="W281" s="408"/>
      <c r="X281" s="408"/>
      <c r="Y281" s="408"/>
      <c r="Z281" s="408"/>
      <c r="AA281" s="408"/>
      <c r="AB281" s="408"/>
      <c r="AC281" s="408"/>
      <c r="AD281" s="408"/>
      <c r="AE281" s="408"/>
      <c r="AF281" s="408"/>
      <c r="AG281" s="408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</row>
    <row r="282" spans="1:46" s="31" customFormat="1" ht="54" customHeight="1">
      <c r="A282" s="456"/>
      <c r="B282" s="466" t="s">
        <v>309</v>
      </c>
      <c r="C282" s="35">
        <v>18</v>
      </c>
      <c r="D282" s="32"/>
      <c r="E282" s="420"/>
      <c r="F282" s="432">
        <f t="shared" si="28"/>
        <v>3</v>
      </c>
      <c r="G282" s="490" t="s">
        <v>359</v>
      </c>
      <c r="H282" s="408"/>
      <c r="I282" s="408"/>
      <c r="J282" s="408"/>
      <c r="K282" s="408"/>
      <c r="L282" s="408">
        <v>1</v>
      </c>
      <c r="M282" s="408"/>
      <c r="N282" s="409"/>
      <c r="O282" s="409">
        <v>2</v>
      </c>
      <c r="P282" s="409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  <c r="AA282" s="408"/>
      <c r="AB282" s="408"/>
      <c r="AC282" s="408"/>
      <c r="AD282" s="408"/>
      <c r="AE282" s="408"/>
      <c r="AF282" s="408"/>
      <c r="AG282" s="408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</row>
    <row r="283" spans="1:46" s="31" customFormat="1" ht="44.25" customHeight="1">
      <c r="A283" s="660"/>
      <c r="B283" s="467" t="s">
        <v>310</v>
      </c>
      <c r="C283" s="406">
        <v>18</v>
      </c>
      <c r="D283" s="411"/>
      <c r="E283" s="436"/>
      <c r="F283" s="432">
        <f t="shared" si="28"/>
        <v>6</v>
      </c>
      <c r="G283" s="490" t="s">
        <v>319</v>
      </c>
      <c r="H283" s="408"/>
      <c r="I283" s="408"/>
      <c r="J283" s="408"/>
      <c r="K283" s="408"/>
      <c r="L283" s="408">
        <v>5</v>
      </c>
      <c r="M283" s="408"/>
      <c r="N283" s="409"/>
      <c r="O283" s="409">
        <v>1</v>
      </c>
      <c r="P283" s="409"/>
      <c r="Q283" s="408"/>
      <c r="R283" s="408"/>
      <c r="S283" s="408"/>
      <c r="T283" s="408"/>
      <c r="U283" s="408"/>
      <c r="V283" s="408"/>
      <c r="W283" s="408"/>
      <c r="X283" s="408"/>
      <c r="Y283" s="408"/>
      <c r="Z283" s="408"/>
      <c r="AA283" s="409"/>
      <c r="AB283" s="409"/>
      <c r="AC283" s="409"/>
      <c r="AD283" s="408"/>
      <c r="AE283" s="408"/>
      <c r="AF283" s="408"/>
      <c r="AG283" s="408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</row>
    <row r="284" spans="1:46" s="31" customFormat="1" ht="44.25" customHeight="1">
      <c r="A284" s="661"/>
      <c r="B284" s="479" t="s">
        <v>312</v>
      </c>
      <c r="C284" s="34">
        <v>18</v>
      </c>
      <c r="D284" s="34"/>
      <c r="E284" s="434"/>
      <c r="F284" s="432">
        <f t="shared" si="28"/>
        <v>4</v>
      </c>
      <c r="G284" s="490" t="s">
        <v>320</v>
      </c>
      <c r="H284" s="408"/>
      <c r="I284" s="408"/>
      <c r="J284" s="408"/>
      <c r="K284" s="408"/>
      <c r="L284" s="408">
        <v>4</v>
      </c>
      <c r="M284" s="408"/>
      <c r="N284" s="409"/>
      <c r="O284" s="409"/>
      <c r="P284" s="409"/>
      <c r="Q284" s="408"/>
      <c r="R284" s="408"/>
      <c r="S284" s="408"/>
      <c r="T284" s="408"/>
      <c r="U284" s="408"/>
      <c r="V284" s="408"/>
      <c r="W284" s="408"/>
      <c r="X284" s="408"/>
      <c r="Y284" s="408"/>
      <c r="Z284" s="408"/>
      <c r="AA284" s="409"/>
      <c r="AB284" s="409"/>
      <c r="AC284" s="409"/>
      <c r="AD284" s="408"/>
      <c r="AE284" s="408"/>
      <c r="AF284" s="408"/>
      <c r="AG284" s="408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</row>
    <row r="285" spans="1:46" s="31" customFormat="1" ht="44.25" customHeight="1">
      <c r="A285" s="456"/>
      <c r="B285" s="467" t="s">
        <v>332</v>
      </c>
      <c r="C285" s="406">
        <v>18</v>
      </c>
      <c r="D285" s="411"/>
      <c r="E285" s="418"/>
      <c r="F285" s="432">
        <f t="shared" si="28"/>
        <v>5</v>
      </c>
      <c r="G285" s="490" t="s">
        <v>333</v>
      </c>
      <c r="H285" s="408"/>
      <c r="I285" s="408"/>
      <c r="J285" s="408"/>
      <c r="K285" s="408"/>
      <c r="L285" s="408">
        <v>5</v>
      </c>
      <c r="M285" s="408"/>
      <c r="N285" s="409"/>
      <c r="O285" s="409"/>
      <c r="P285" s="409"/>
      <c r="Q285" s="408"/>
      <c r="R285" s="408"/>
      <c r="S285" s="408"/>
      <c r="T285" s="408"/>
      <c r="U285" s="408"/>
      <c r="V285" s="408"/>
      <c r="W285" s="408"/>
      <c r="X285" s="408"/>
      <c r="Y285" s="408"/>
      <c r="Z285" s="408"/>
      <c r="AA285" s="409"/>
      <c r="AB285" s="409"/>
      <c r="AC285" s="409"/>
      <c r="AD285" s="408"/>
      <c r="AE285" s="408"/>
      <c r="AF285" s="408"/>
      <c r="AG285" s="408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</row>
    <row r="286" spans="1:46" s="31" customFormat="1" ht="45" customHeight="1">
      <c r="A286" s="456"/>
      <c r="B286" s="466" t="s">
        <v>313</v>
      </c>
      <c r="C286" s="35">
        <v>18</v>
      </c>
      <c r="D286" s="411"/>
      <c r="E286" s="420"/>
      <c r="F286" s="432">
        <f t="shared" si="28"/>
        <v>17</v>
      </c>
      <c r="G286" s="490" t="s">
        <v>376</v>
      </c>
      <c r="H286" s="408"/>
      <c r="I286" s="408"/>
      <c r="J286" s="408"/>
      <c r="K286" s="408"/>
      <c r="L286" s="408">
        <v>17</v>
      </c>
      <c r="M286" s="408"/>
      <c r="N286" s="409"/>
      <c r="O286" s="409"/>
      <c r="P286" s="409"/>
      <c r="Q286" s="408"/>
      <c r="R286" s="408"/>
      <c r="S286" s="408"/>
      <c r="T286" s="408"/>
      <c r="U286" s="408"/>
      <c r="V286" s="408"/>
      <c r="W286" s="408"/>
      <c r="X286" s="408"/>
      <c r="Y286" s="408"/>
      <c r="Z286" s="408"/>
      <c r="AA286" s="408"/>
      <c r="AB286" s="408"/>
      <c r="AC286" s="408"/>
      <c r="AD286" s="408"/>
      <c r="AE286" s="408"/>
      <c r="AF286" s="408"/>
      <c r="AG286" s="408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</row>
    <row r="287" spans="1:46" s="31" customFormat="1" ht="44.25" customHeight="1">
      <c r="A287" s="468"/>
      <c r="B287" s="404" t="s">
        <v>334</v>
      </c>
      <c r="C287" s="634">
        <v>18</v>
      </c>
      <c r="D287" s="634"/>
      <c r="E287" s="637"/>
      <c r="F287" s="432">
        <f t="shared" si="28"/>
        <v>15</v>
      </c>
      <c r="G287" s="491" t="s">
        <v>418</v>
      </c>
      <c r="H287" s="460"/>
      <c r="I287" s="460"/>
      <c r="J287" s="460"/>
      <c r="K287" s="460"/>
      <c r="L287" s="460">
        <v>15</v>
      </c>
      <c r="M287" s="460"/>
      <c r="N287" s="437"/>
      <c r="O287" s="437"/>
      <c r="P287" s="437"/>
      <c r="Q287" s="460"/>
      <c r="R287" s="460"/>
      <c r="S287" s="460"/>
      <c r="T287" s="460"/>
      <c r="U287" s="460"/>
      <c r="V287" s="460"/>
      <c r="W287" s="460"/>
      <c r="X287" s="460"/>
      <c r="Y287" s="460"/>
      <c r="Z287" s="460"/>
      <c r="AA287" s="460"/>
      <c r="AB287" s="460"/>
      <c r="AC287" s="460"/>
      <c r="AD287" s="460"/>
      <c r="AE287" s="460"/>
      <c r="AF287" s="460"/>
      <c r="AG287" s="460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</row>
    <row r="288" spans="1:46" s="31" customFormat="1" ht="50.25" customHeight="1">
      <c r="A288" s="469"/>
      <c r="B288" s="458"/>
      <c r="C288" s="635"/>
      <c r="D288" s="636"/>
      <c r="E288" s="635"/>
      <c r="F288" s="432">
        <f t="shared" si="28"/>
        <v>4</v>
      </c>
      <c r="G288" s="490" t="s">
        <v>390</v>
      </c>
      <c r="H288" s="408"/>
      <c r="I288" s="408"/>
      <c r="J288" s="408"/>
      <c r="K288" s="408"/>
      <c r="L288" s="408"/>
      <c r="M288" s="408"/>
      <c r="N288" s="409"/>
      <c r="O288" s="409"/>
      <c r="P288" s="409">
        <v>4</v>
      </c>
      <c r="Q288" s="408"/>
      <c r="R288" s="408"/>
      <c r="S288" s="408"/>
      <c r="T288" s="408"/>
      <c r="U288" s="408"/>
      <c r="V288" s="408"/>
      <c r="W288" s="408"/>
      <c r="X288" s="408"/>
      <c r="Y288" s="408"/>
      <c r="Z288" s="408"/>
      <c r="AA288" s="408"/>
      <c r="AB288" s="408"/>
      <c r="AC288" s="408"/>
      <c r="AD288" s="408"/>
      <c r="AE288" s="408"/>
      <c r="AF288" s="408"/>
      <c r="AG288" s="408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</row>
    <row r="289" spans="1:46" s="31" customFormat="1" ht="282.75" customHeight="1">
      <c r="A289" s="403" t="s">
        <v>34</v>
      </c>
      <c r="B289" s="399" t="s">
        <v>314</v>
      </c>
      <c r="C289" s="35">
        <v>18</v>
      </c>
      <c r="D289" s="32"/>
      <c r="E289" s="421"/>
      <c r="F289" s="432">
        <f t="shared" si="28"/>
        <v>10</v>
      </c>
      <c r="G289" s="490" t="s">
        <v>472</v>
      </c>
      <c r="H289" s="408"/>
      <c r="I289" s="408"/>
      <c r="J289" s="408"/>
      <c r="K289" s="408"/>
      <c r="L289" s="409">
        <v>10</v>
      </c>
      <c r="M289" s="409"/>
      <c r="N289" s="409"/>
      <c r="O289" s="409"/>
      <c r="P289" s="409"/>
      <c r="Q289" s="408"/>
      <c r="R289" s="408"/>
      <c r="S289" s="408"/>
      <c r="T289" s="408"/>
      <c r="U289" s="408"/>
      <c r="V289" s="408"/>
      <c r="W289" s="408"/>
      <c r="X289" s="408"/>
      <c r="Y289" s="408"/>
      <c r="Z289" s="408"/>
      <c r="AA289" s="408"/>
      <c r="AB289" s="408"/>
      <c r="AC289" s="408"/>
      <c r="AD289" s="408"/>
      <c r="AE289" s="408"/>
      <c r="AF289" s="408"/>
      <c r="AG289" s="408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</row>
    <row r="290" spans="1:46" s="31" customFormat="1" ht="154.5" customHeight="1">
      <c r="A290" s="415" t="s">
        <v>35</v>
      </c>
      <c r="B290" s="474" t="s">
        <v>512</v>
      </c>
      <c r="C290" s="411">
        <v>18</v>
      </c>
      <c r="D290" s="411"/>
      <c r="E290" s="436"/>
      <c r="F290" s="432">
        <f t="shared" si="28"/>
        <v>8</v>
      </c>
      <c r="G290" s="490" t="s">
        <v>473</v>
      </c>
      <c r="H290" s="408"/>
      <c r="I290" s="408"/>
      <c r="J290" s="408"/>
      <c r="K290" s="408"/>
      <c r="L290" s="409">
        <v>8</v>
      </c>
      <c r="M290" s="409"/>
      <c r="N290" s="409"/>
      <c r="O290" s="409"/>
      <c r="P290" s="409"/>
      <c r="Q290" s="408"/>
      <c r="R290" s="408"/>
      <c r="S290" s="409"/>
      <c r="T290" s="409"/>
      <c r="U290" s="409"/>
      <c r="V290" s="408"/>
      <c r="W290" s="408"/>
      <c r="X290" s="408"/>
      <c r="Y290" s="408"/>
      <c r="Z290" s="409"/>
      <c r="AA290" s="409"/>
      <c r="AB290" s="409"/>
      <c r="AC290" s="409"/>
      <c r="AD290" s="408"/>
      <c r="AE290" s="408"/>
      <c r="AF290" s="408"/>
      <c r="AG290" s="408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</row>
    <row r="291" spans="1:46" s="31" customFormat="1" ht="119.25" customHeight="1">
      <c r="A291" s="415" t="s">
        <v>36</v>
      </c>
      <c r="B291" s="416" t="s">
        <v>346</v>
      </c>
      <c r="C291" s="406">
        <v>18</v>
      </c>
      <c r="D291" s="411"/>
      <c r="E291" s="436"/>
      <c r="F291" s="432">
        <f t="shared" si="28"/>
        <v>6</v>
      </c>
      <c r="G291" s="490" t="s">
        <v>500</v>
      </c>
      <c r="H291" s="408"/>
      <c r="I291" s="408"/>
      <c r="J291" s="408"/>
      <c r="K291" s="408"/>
      <c r="L291" s="409"/>
      <c r="M291" s="409"/>
      <c r="N291" s="409"/>
      <c r="O291" s="409">
        <v>1</v>
      </c>
      <c r="P291" s="409">
        <v>5</v>
      </c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  <c r="AA291" s="408"/>
      <c r="AB291" s="408"/>
      <c r="AC291" s="408"/>
      <c r="AD291" s="408"/>
      <c r="AE291" s="408"/>
      <c r="AF291" s="408"/>
      <c r="AG291" s="408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</row>
    <row r="292" spans="1:46" s="31" customFormat="1" ht="254.25" customHeight="1">
      <c r="A292" s="415" t="s">
        <v>37</v>
      </c>
      <c r="B292" s="416" t="s">
        <v>316</v>
      </c>
      <c r="C292" s="406">
        <v>18</v>
      </c>
      <c r="D292" s="411"/>
      <c r="E292" s="436"/>
      <c r="F292" s="432">
        <f t="shared" si="28"/>
        <v>13</v>
      </c>
      <c r="G292" s="490" t="s">
        <v>501</v>
      </c>
      <c r="H292" s="408"/>
      <c r="I292" s="408"/>
      <c r="J292" s="408"/>
      <c r="K292" s="408"/>
      <c r="L292" s="409">
        <v>11</v>
      </c>
      <c r="M292" s="409"/>
      <c r="N292" s="409"/>
      <c r="O292" s="409"/>
      <c r="P292" s="409"/>
      <c r="Q292" s="408"/>
      <c r="R292" s="408"/>
      <c r="S292" s="408"/>
      <c r="T292" s="408"/>
      <c r="U292" s="408">
        <v>2</v>
      </c>
      <c r="V292" s="408"/>
      <c r="W292" s="408"/>
      <c r="X292" s="408"/>
      <c r="Y292" s="408"/>
      <c r="Z292" s="408"/>
      <c r="AA292" s="408"/>
      <c r="AB292" s="408"/>
      <c r="AC292" s="408"/>
      <c r="AD292" s="408"/>
      <c r="AE292" s="408"/>
      <c r="AF292" s="408"/>
      <c r="AG292" s="408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</row>
    <row r="293" spans="1:46" s="31" customFormat="1" ht="53.25" customHeight="1">
      <c r="A293" s="672" t="s">
        <v>38</v>
      </c>
      <c r="B293" s="666" t="s">
        <v>317</v>
      </c>
      <c r="C293" s="669">
        <v>18</v>
      </c>
      <c r="D293" s="411"/>
      <c r="E293" s="418"/>
      <c r="F293" s="432">
        <f t="shared" si="28"/>
        <v>11</v>
      </c>
      <c r="G293" s="490" t="s">
        <v>476</v>
      </c>
      <c r="H293" s="408"/>
      <c r="I293" s="408"/>
      <c r="J293" s="408"/>
      <c r="K293" s="408"/>
      <c r="L293" s="409">
        <v>10</v>
      </c>
      <c r="M293" s="409"/>
      <c r="N293" s="409"/>
      <c r="O293" s="409"/>
      <c r="P293" s="409"/>
      <c r="Q293" s="409"/>
      <c r="R293" s="409"/>
      <c r="S293" s="408"/>
      <c r="T293" s="408"/>
      <c r="U293" s="408">
        <v>1</v>
      </c>
      <c r="V293" s="408"/>
      <c r="W293" s="408"/>
      <c r="X293" s="408"/>
      <c r="Y293" s="409"/>
      <c r="Z293" s="408"/>
      <c r="AA293" s="408"/>
      <c r="AB293" s="408"/>
      <c r="AC293" s="408"/>
      <c r="AD293" s="408"/>
      <c r="AE293" s="408"/>
      <c r="AF293" s="408"/>
      <c r="AG293" s="408"/>
      <c r="AH293" s="472"/>
      <c r="AI293" s="472"/>
      <c r="AJ293" s="472"/>
      <c r="AK293" s="472"/>
      <c r="AL293" s="472"/>
      <c r="AM293" s="472"/>
      <c r="AN293" s="472"/>
      <c r="AO293" s="472"/>
      <c r="AP293" s="472"/>
      <c r="AQ293" s="472"/>
      <c r="AR293" s="472"/>
      <c r="AS293" s="472"/>
      <c r="AT293" s="472"/>
    </row>
    <row r="294" spans="1:46" s="31" customFormat="1" ht="53.25" customHeight="1">
      <c r="A294" s="673"/>
      <c r="B294" s="667"/>
      <c r="C294" s="670"/>
      <c r="D294" s="411"/>
      <c r="E294" s="418"/>
      <c r="F294" s="432">
        <f t="shared" si="28"/>
        <v>2</v>
      </c>
      <c r="G294" s="490" t="s">
        <v>392</v>
      </c>
      <c r="H294" s="408"/>
      <c r="I294" s="408"/>
      <c r="J294" s="408"/>
      <c r="K294" s="408"/>
      <c r="L294" s="409"/>
      <c r="M294" s="409"/>
      <c r="N294" s="409"/>
      <c r="O294" s="409">
        <v>2</v>
      </c>
      <c r="P294" s="409"/>
      <c r="Q294" s="437"/>
      <c r="R294" s="409"/>
      <c r="S294" s="408"/>
      <c r="T294" s="408"/>
      <c r="U294" s="408"/>
      <c r="V294" s="408"/>
      <c r="W294" s="408"/>
      <c r="X294" s="408"/>
      <c r="Y294" s="409"/>
      <c r="Z294" s="408"/>
      <c r="AA294" s="408"/>
      <c r="AB294" s="408"/>
      <c r="AC294" s="408"/>
      <c r="AD294" s="408"/>
      <c r="AE294" s="408"/>
      <c r="AF294" s="408"/>
      <c r="AG294" s="408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</row>
    <row r="295" spans="1:46" s="31" customFormat="1" ht="57.75" customHeight="1">
      <c r="A295" s="675"/>
      <c r="B295" s="668"/>
      <c r="C295" s="671"/>
      <c r="D295" s="411"/>
      <c r="E295" s="418"/>
      <c r="F295" s="432">
        <f t="shared" si="28"/>
        <v>2</v>
      </c>
      <c r="G295" s="490" t="s">
        <v>393</v>
      </c>
      <c r="H295" s="408"/>
      <c r="I295" s="408"/>
      <c r="J295" s="408"/>
      <c r="K295" s="408"/>
      <c r="L295" s="408"/>
      <c r="M295" s="408"/>
      <c r="N295" s="409"/>
      <c r="O295" s="409">
        <v>2</v>
      </c>
      <c r="P295" s="409"/>
      <c r="Q295" s="438"/>
      <c r="R295" s="438"/>
      <c r="S295" s="409"/>
      <c r="T295" s="409"/>
      <c r="U295" s="408"/>
      <c r="V295" s="408"/>
      <c r="W295" s="409"/>
      <c r="X295" s="408"/>
      <c r="Y295" s="408"/>
      <c r="Z295" s="408"/>
      <c r="AA295" s="408"/>
      <c r="AB295" s="408"/>
      <c r="AC295" s="408"/>
      <c r="AD295" s="408"/>
      <c r="AE295" s="408"/>
      <c r="AF295" s="408"/>
      <c r="AG295" s="408"/>
      <c r="AH295" s="473"/>
      <c r="AI295" s="473"/>
      <c r="AJ295" s="473"/>
      <c r="AK295" s="473"/>
      <c r="AL295" s="473"/>
      <c r="AM295" s="473"/>
      <c r="AN295" s="473"/>
      <c r="AO295" s="473"/>
      <c r="AP295" s="473"/>
      <c r="AQ295" s="473"/>
      <c r="AR295" s="473"/>
      <c r="AS295" s="473"/>
      <c r="AT295" s="473"/>
    </row>
    <row r="296" spans="1:46" s="31" customFormat="1" ht="30.75" customHeight="1">
      <c r="A296" s="731" t="s">
        <v>40</v>
      </c>
      <c r="B296" s="732"/>
      <c r="C296" s="470"/>
      <c r="D296" s="471"/>
      <c r="E296" s="471"/>
      <c r="F296" s="471">
        <f>SUM(F276:F295)</f>
        <v>129</v>
      </c>
      <c r="G296" s="471"/>
      <c r="H296" s="471">
        <f aca="true" t="shared" si="29" ref="H296:AG296">SUM(H276:H295)</f>
        <v>0</v>
      </c>
      <c r="I296" s="471">
        <f t="shared" si="29"/>
        <v>0</v>
      </c>
      <c r="J296" s="471">
        <f t="shared" si="29"/>
        <v>0</v>
      </c>
      <c r="K296" s="471">
        <f t="shared" si="29"/>
        <v>0</v>
      </c>
      <c r="L296" s="471">
        <f t="shared" si="29"/>
        <v>95</v>
      </c>
      <c r="M296" s="471">
        <f t="shared" si="29"/>
        <v>0</v>
      </c>
      <c r="N296" s="471">
        <f t="shared" si="29"/>
        <v>0</v>
      </c>
      <c r="O296" s="471">
        <f t="shared" si="29"/>
        <v>13</v>
      </c>
      <c r="P296" s="471">
        <f t="shared" si="29"/>
        <v>18</v>
      </c>
      <c r="Q296" s="471">
        <f t="shared" si="29"/>
        <v>0</v>
      </c>
      <c r="R296" s="471">
        <f t="shared" si="29"/>
        <v>0</v>
      </c>
      <c r="S296" s="471">
        <f t="shared" si="29"/>
        <v>0</v>
      </c>
      <c r="T296" s="471">
        <f t="shared" si="29"/>
        <v>0</v>
      </c>
      <c r="U296" s="471">
        <f t="shared" si="29"/>
        <v>3</v>
      </c>
      <c r="V296" s="471">
        <f t="shared" si="29"/>
        <v>0</v>
      </c>
      <c r="W296" s="471">
        <f t="shared" si="29"/>
        <v>0</v>
      </c>
      <c r="X296" s="471">
        <f t="shared" si="29"/>
        <v>0</v>
      </c>
      <c r="Y296" s="471">
        <f t="shared" si="29"/>
        <v>0</v>
      </c>
      <c r="Z296" s="471">
        <f t="shared" si="29"/>
        <v>0</v>
      </c>
      <c r="AA296" s="471">
        <f t="shared" si="29"/>
        <v>0</v>
      </c>
      <c r="AB296" s="471">
        <f t="shared" si="29"/>
        <v>0</v>
      </c>
      <c r="AC296" s="471">
        <f t="shared" si="29"/>
        <v>0</v>
      </c>
      <c r="AD296" s="471">
        <f t="shared" si="29"/>
        <v>0</v>
      </c>
      <c r="AE296" s="471">
        <f t="shared" si="29"/>
        <v>0</v>
      </c>
      <c r="AF296" s="471">
        <f t="shared" si="29"/>
        <v>0</v>
      </c>
      <c r="AG296" s="440">
        <f t="shared" si="29"/>
        <v>0</v>
      </c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</row>
    <row r="297" spans="1:46" s="31" customFormat="1" ht="49.5" customHeight="1">
      <c r="A297" s="647" t="s">
        <v>513</v>
      </c>
      <c r="B297" s="648"/>
      <c r="C297" s="418"/>
      <c r="D297" s="419"/>
      <c r="E297" s="419"/>
      <c r="F297" s="439">
        <f>F296+F273+F254+F239+F201</f>
        <v>1452</v>
      </c>
      <c r="G297" s="494"/>
      <c r="H297" s="419">
        <f aca="true" t="shared" si="30" ref="H297:AG297">H296+H273+H254+H239+H201</f>
        <v>506</v>
      </c>
      <c r="I297" s="419">
        <f t="shared" si="30"/>
        <v>23</v>
      </c>
      <c r="J297" s="419">
        <f t="shared" si="30"/>
        <v>79</v>
      </c>
      <c r="K297" s="419">
        <f t="shared" si="30"/>
        <v>137</v>
      </c>
      <c r="L297" s="419">
        <f t="shared" si="30"/>
        <v>108</v>
      </c>
      <c r="M297" s="419">
        <f t="shared" si="30"/>
        <v>0</v>
      </c>
      <c r="N297" s="419">
        <f t="shared" si="30"/>
        <v>2</v>
      </c>
      <c r="O297" s="419">
        <f t="shared" si="30"/>
        <v>21</v>
      </c>
      <c r="P297" s="419">
        <f t="shared" si="30"/>
        <v>59</v>
      </c>
      <c r="Q297" s="419">
        <f t="shared" si="30"/>
        <v>132</v>
      </c>
      <c r="R297" s="419">
        <f t="shared" si="30"/>
        <v>11</v>
      </c>
      <c r="S297" s="419">
        <f t="shared" si="30"/>
        <v>5</v>
      </c>
      <c r="T297" s="419">
        <f t="shared" si="30"/>
        <v>67</v>
      </c>
      <c r="U297" s="419">
        <f t="shared" si="30"/>
        <v>10</v>
      </c>
      <c r="V297" s="419">
        <f t="shared" si="30"/>
        <v>0</v>
      </c>
      <c r="W297" s="419">
        <f t="shared" si="30"/>
        <v>8</v>
      </c>
      <c r="X297" s="419">
        <f t="shared" si="30"/>
        <v>48</v>
      </c>
      <c r="Y297" s="419">
        <f t="shared" si="30"/>
        <v>26</v>
      </c>
      <c r="Z297" s="419">
        <f t="shared" si="30"/>
        <v>114</v>
      </c>
      <c r="AA297" s="419">
        <f t="shared" si="30"/>
        <v>35</v>
      </c>
      <c r="AB297" s="419">
        <f t="shared" si="30"/>
        <v>5</v>
      </c>
      <c r="AC297" s="419">
        <f t="shared" si="30"/>
        <v>0</v>
      </c>
      <c r="AD297" s="419">
        <f t="shared" si="30"/>
        <v>46</v>
      </c>
      <c r="AE297" s="419">
        <f t="shared" si="30"/>
        <v>5</v>
      </c>
      <c r="AF297" s="419">
        <f t="shared" si="30"/>
        <v>0</v>
      </c>
      <c r="AG297" s="440">
        <f t="shared" si="30"/>
        <v>5</v>
      </c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</row>
    <row r="298" spans="1:46" s="31" customFormat="1" ht="49.5" customHeight="1">
      <c r="A298" s="647" t="s">
        <v>337</v>
      </c>
      <c r="B298" s="648"/>
      <c r="C298" s="418"/>
      <c r="D298" s="419"/>
      <c r="E298" s="419"/>
      <c r="F298" s="439">
        <f>D153</f>
        <v>2025</v>
      </c>
      <c r="G298" s="494"/>
      <c r="H298" s="419">
        <f aca="true" t="shared" si="31" ref="H298:AT298">H153</f>
        <v>185</v>
      </c>
      <c r="I298" s="419">
        <f t="shared" si="31"/>
        <v>389</v>
      </c>
      <c r="J298" s="419">
        <f t="shared" si="31"/>
        <v>100</v>
      </c>
      <c r="K298" s="419">
        <f t="shared" si="31"/>
        <v>22</v>
      </c>
      <c r="L298" s="419">
        <f t="shared" si="31"/>
        <v>57</v>
      </c>
      <c r="M298" s="419">
        <f t="shared" si="31"/>
        <v>1</v>
      </c>
      <c r="N298" s="419">
        <f t="shared" si="31"/>
        <v>44</v>
      </c>
      <c r="O298" s="419">
        <f t="shared" si="31"/>
        <v>76</v>
      </c>
      <c r="P298" s="419">
        <f t="shared" si="31"/>
        <v>89</v>
      </c>
      <c r="Q298" s="419">
        <f t="shared" si="31"/>
        <v>170</v>
      </c>
      <c r="R298" s="419">
        <f t="shared" si="31"/>
        <v>20</v>
      </c>
      <c r="S298" s="419">
        <f t="shared" si="31"/>
        <v>26</v>
      </c>
      <c r="T298" s="419">
        <f t="shared" si="31"/>
        <v>65</v>
      </c>
      <c r="U298" s="419">
        <f t="shared" si="31"/>
        <v>81</v>
      </c>
      <c r="V298" s="419">
        <f t="shared" si="31"/>
        <v>0</v>
      </c>
      <c r="W298" s="419">
        <f t="shared" si="31"/>
        <v>75</v>
      </c>
      <c r="X298" s="419">
        <f t="shared" si="31"/>
        <v>100</v>
      </c>
      <c r="Y298" s="419">
        <f t="shared" si="31"/>
        <v>63</v>
      </c>
      <c r="Z298" s="419">
        <f t="shared" si="31"/>
        <v>203</v>
      </c>
      <c r="AA298" s="419">
        <f t="shared" si="31"/>
        <v>14</v>
      </c>
      <c r="AB298" s="419">
        <f t="shared" si="31"/>
        <v>53</v>
      </c>
      <c r="AC298" s="419">
        <f t="shared" si="31"/>
        <v>50</v>
      </c>
      <c r="AD298" s="419">
        <f t="shared" si="31"/>
        <v>49</v>
      </c>
      <c r="AE298" s="419">
        <f t="shared" si="31"/>
        <v>37</v>
      </c>
      <c r="AF298" s="419">
        <f t="shared" si="31"/>
        <v>0</v>
      </c>
      <c r="AG298" s="440">
        <f t="shared" si="31"/>
        <v>56</v>
      </c>
      <c r="AH298" s="480">
        <f t="shared" si="31"/>
        <v>0</v>
      </c>
      <c r="AI298" s="419">
        <f t="shared" si="31"/>
        <v>0</v>
      </c>
      <c r="AJ298" s="419">
        <f t="shared" si="31"/>
        <v>0</v>
      </c>
      <c r="AK298" s="419">
        <f t="shared" si="31"/>
        <v>0</v>
      </c>
      <c r="AL298" s="419">
        <f t="shared" si="31"/>
        <v>0</v>
      </c>
      <c r="AM298" s="419">
        <f t="shared" si="31"/>
        <v>0</v>
      </c>
      <c r="AN298" s="419">
        <f t="shared" si="31"/>
        <v>0</v>
      </c>
      <c r="AO298" s="419">
        <f t="shared" si="31"/>
        <v>0</v>
      </c>
      <c r="AP298" s="419">
        <f t="shared" si="31"/>
        <v>0</v>
      </c>
      <c r="AQ298" s="419">
        <f t="shared" si="31"/>
        <v>0</v>
      </c>
      <c r="AR298" s="419">
        <f t="shared" si="31"/>
        <v>0</v>
      </c>
      <c r="AS298" s="419">
        <f t="shared" si="31"/>
        <v>0</v>
      </c>
      <c r="AT298" s="419">
        <f t="shared" si="31"/>
        <v>0</v>
      </c>
    </row>
    <row r="299" spans="1:46" s="31" customFormat="1" ht="33.75" customHeight="1">
      <c r="A299" s="647" t="s">
        <v>347</v>
      </c>
      <c r="B299" s="648"/>
      <c r="C299" s="418"/>
      <c r="D299" s="419"/>
      <c r="E299" s="419"/>
      <c r="F299" s="439">
        <f>F297+F298</f>
        <v>3477</v>
      </c>
      <c r="G299" s="494"/>
      <c r="H299" s="419">
        <f>H297+H298</f>
        <v>691</v>
      </c>
      <c r="I299" s="419">
        <f aca="true" t="shared" si="32" ref="I299:AG299">I297+I298</f>
        <v>412</v>
      </c>
      <c r="J299" s="419">
        <f t="shared" si="32"/>
        <v>179</v>
      </c>
      <c r="K299" s="419">
        <f t="shared" si="32"/>
        <v>159</v>
      </c>
      <c r="L299" s="419">
        <f t="shared" si="32"/>
        <v>165</v>
      </c>
      <c r="M299" s="419">
        <f t="shared" si="32"/>
        <v>1</v>
      </c>
      <c r="N299" s="419">
        <f t="shared" si="32"/>
        <v>46</v>
      </c>
      <c r="O299" s="419">
        <f t="shared" si="32"/>
        <v>97</v>
      </c>
      <c r="P299" s="419">
        <f t="shared" si="32"/>
        <v>148</v>
      </c>
      <c r="Q299" s="419">
        <f t="shared" si="32"/>
        <v>302</v>
      </c>
      <c r="R299" s="419">
        <f t="shared" si="32"/>
        <v>31</v>
      </c>
      <c r="S299" s="419">
        <f t="shared" si="32"/>
        <v>31</v>
      </c>
      <c r="T299" s="419">
        <f t="shared" si="32"/>
        <v>132</v>
      </c>
      <c r="U299" s="419">
        <f t="shared" si="32"/>
        <v>91</v>
      </c>
      <c r="V299" s="419">
        <f t="shared" si="32"/>
        <v>0</v>
      </c>
      <c r="W299" s="419">
        <f t="shared" si="32"/>
        <v>83</v>
      </c>
      <c r="X299" s="419">
        <f t="shared" si="32"/>
        <v>148</v>
      </c>
      <c r="Y299" s="419">
        <f t="shared" si="32"/>
        <v>89</v>
      </c>
      <c r="Z299" s="440">
        <f t="shared" si="32"/>
        <v>317</v>
      </c>
      <c r="AA299" s="440">
        <f t="shared" si="32"/>
        <v>49</v>
      </c>
      <c r="AB299" s="440">
        <f t="shared" si="32"/>
        <v>58</v>
      </c>
      <c r="AC299" s="440">
        <f t="shared" si="32"/>
        <v>50</v>
      </c>
      <c r="AD299" s="440">
        <f t="shared" si="32"/>
        <v>95</v>
      </c>
      <c r="AE299" s="419">
        <f t="shared" si="32"/>
        <v>42</v>
      </c>
      <c r="AF299" s="419">
        <f t="shared" si="32"/>
        <v>0</v>
      </c>
      <c r="AG299" s="440">
        <f t="shared" si="32"/>
        <v>61</v>
      </c>
      <c r="AH299" s="480">
        <f aca="true" t="shared" si="33" ref="AH299:AT299">AH154</f>
        <v>0</v>
      </c>
      <c r="AI299" s="419">
        <f t="shared" si="33"/>
        <v>0</v>
      </c>
      <c r="AJ299" s="419">
        <f t="shared" si="33"/>
        <v>0</v>
      </c>
      <c r="AK299" s="419">
        <f t="shared" si="33"/>
        <v>0</v>
      </c>
      <c r="AL299" s="419">
        <f t="shared" si="33"/>
        <v>0</v>
      </c>
      <c r="AM299" s="419">
        <f t="shared" si="33"/>
        <v>0</v>
      </c>
      <c r="AN299" s="419">
        <f t="shared" si="33"/>
        <v>0</v>
      </c>
      <c r="AO299" s="419">
        <f t="shared" si="33"/>
        <v>0</v>
      </c>
      <c r="AP299" s="419">
        <f t="shared" si="33"/>
        <v>0</v>
      </c>
      <c r="AQ299" s="419">
        <f t="shared" si="33"/>
        <v>0</v>
      </c>
      <c r="AR299" s="419">
        <f t="shared" si="33"/>
        <v>0</v>
      </c>
      <c r="AS299" s="419">
        <f t="shared" si="33"/>
        <v>0</v>
      </c>
      <c r="AT299" s="419">
        <f t="shared" si="33"/>
        <v>0</v>
      </c>
    </row>
    <row r="300" spans="1:33" s="387" customFormat="1" ht="27.75" customHeight="1">
      <c r="A300" s="537" t="s">
        <v>514</v>
      </c>
      <c r="B300" s="383"/>
      <c r="C300" s="384"/>
      <c r="D300" s="385"/>
      <c r="E300" s="385"/>
      <c r="F300" s="385"/>
      <c r="G300" s="495"/>
      <c r="H300" s="385"/>
      <c r="I300" s="385"/>
      <c r="J300" s="385"/>
      <c r="K300" s="385"/>
      <c r="L300" s="386"/>
      <c r="M300" s="386"/>
      <c r="N300" s="386"/>
      <c r="O300" s="386"/>
      <c r="P300" s="386"/>
      <c r="Q300" s="386"/>
      <c r="R300" s="386"/>
      <c r="S300" s="386"/>
      <c r="T300" s="386"/>
      <c r="U300" s="386"/>
      <c r="V300" s="386"/>
      <c r="W300" s="386"/>
      <c r="X300" s="386"/>
      <c r="Y300" s="386"/>
      <c r="Z300" s="386"/>
      <c r="AA300" s="386"/>
      <c r="AB300" s="386"/>
      <c r="AC300" s="386"/>
      <c r="AD300" s="386"/>
      <c r="AE300" s="386"/>
      <c r="AF300" s="386"/>
      <c r="AG300" s="386"/>
    </row>
    <row r="301" spans="1:33" s="387" customFormat="1" ht="102" customHeight="1">
      <c r="A301" s="538" t="s">
        <v>509</v>
      </c>
      <c r="B301" s="384"/>
      <c r="C301" s="384"/>
      <c r="D301" s="385"/>
      <c r="E301" s="385"/>
      <c r="F301" s="385"/>
      <c r="G301" s="495"/>
      <c r="H301" s="385"/>
      <c r="I301" s="385"/>
      <c r="J301" s="385"/>
      <c r="K301" s="385"/>
      <c r="L301" s="386"/>
      <c r="M301" s="386"/>
      <c r="N301" s="386"/>
      <c r="O301" s="386"/>
      <c r="P301" s="386"/>
      <c r="Q301" s="386"/>
      <c r="R301" s="386"/>
      <c r="S301" s="386"/>
      <c r="T301" s="386"/>
      <c r="U301" s="386"/>
      <c r="V301" s="386"/>
      <c r="W301" s="386"/>
      <c r="X301" s="386"/>
      <c r="Y301" s="386"/>
      <c r="Z301" s="386"/>
      <c r="AA301" s="386"/>
      <c r="AB301" s="386"/>
      <c r="AC301" s="386"/>
      <c r="AD301" s="386"/>
      <c r="AE301" s="386"/>
      <c r="AF301" s="386"/>
      <c r="AG301" s="386"/>
    </row>
    <row r="302" spans="1:33" ht="18">
      <c r="A302" s="388"/>
      <c r="B302" s="388"/>
      <c r="C302" s="388"/>
      <c r="D302" s="388"/>
      <c r="E302" s="388"/>
      <c r="F302" s="389"/>
      <c r="G302" s="496"/>
      <c r="H302" s="388"/>
      <c r="I302" s="388"/>
      <c r="J302" s="388"/>
      <c r="K302" s="388"/>
      <c r="L302" s="388"/>
      <c r="M302" s="388"/>
      <c r="N302" s="388"/>
      <c r="O302" s="390"/>
      <c r="P302" s="390"/>
      <c r="Q302" s="390"/>
      <c r="R302" s="390"/>
      <c r="S302" s="391"/>
      <c r="T302" s="391"/>
      <c r="U302" s="391"/>
      <c r="V302" s="715"/>
      <c r="W302" s="715"/>
      <c r="X302" s="715"/>
      <c r="Y302" s="715"/>
      <c r="Z302" s="715"/>
      <c r="AA302" s="715"/>
      <c r="AB302" s="715"/>
      <c r="AC302" s="715"/>
      <c r="AD302" s="715"/>
      <c r="AE302" s="715"/>
      <c r="AF302" s="390"/>
      <c r="AG302" s="390"/>
    </row>
    <row r="303" spans="1:33" ht="16.5">
      <c r="A303" s="392"/>
      <c r="B303" s="392"/>
      <c r="C303" s="392"/>
      <c r="D303" s="392"/>
      <c r="E303" s="392"/>
      <c r="F303" s="393"/>
      <c r="G303" s="497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  <c r="R303" s="390"/>
      <c r="S303" s="392"/>
      <c r="T303" s="392"/>
      <c r="U303" s="392"/>
      <c r="V303" s="392"/>
      <c r="W303" s="392"/>
      <c r="X303" s="392"/>
      <c r="Y303" s="392"/>
      <c r="Z303" s="392"/>
      <c r="AA303" s="392"/>
      <c r="AB303" s="392"/>
      <c r="AC303" s="390"/>
      <c r="AD303" s="390"/>
      <c r="AE303" s="390"/>
      <c r="AF303" s="390"/>
      <c r="AG303" s="390"/>
    </row>
    <row r="305" ht="14.25">
      <c r="A305" s="394"/>
    </row>
  </sheetData>
  <sheetProtection/>
  <mergeCells count="179">
    <mergeCell ref="A275:A278"/>
    <mergeCell ref="A273:B273"/>
    <mergeCell ref="C262:C265"/>
    <mergeCell ref="C140:C141"/>
    <mergeCell ref="A201:B201"/>
    <mergeCell ref="A255:AG255"/>
    <mergeCell ref="A262:A265"/>
    <mergeCell ref="B262:B265"/>
    <mergeCell ref="C252:C253"/>
    <mergeCell ref="A254:B254"/>
    <mergeCell ref="A154:AG154"/>
    <mergeCell ref="A274:AG274"/>
    <mergeCell ref="B270:B272"/>
    <mergeCell ref="C266:C269"/>
    <mergeCell ref="A270:A272"/>
    <mergeCell ref="C270:C272"/>
    <mergeCell ref="A237:A238"/>
    <mergeCell ref="B237:B238"/>
    <mergeCell ref="A202:AG202"/>
    <mergeCell ref="A155:A162"/>
    <mergeCell ref="B155:B162"/>
    <mergeCell ref="C191:C192"/>
    <mergeCell ref="B163:B167"/>
    <mergeCell ref="A191:A192"/>
    <mergeCell ref="C235:C236"/>
    <mergeCell ref="A299:B299"/>
    <mergeCell ref="A293:A295"/>
    <mergeCell ref="B293:B295"/>
    <mergeCell ref="C293:C295"/>
    <mergeCell ref="A296:B296"/>
    <mergeCell ref="A297:B297"/>
    <mergeCell ref="A298:B298"/>
    <mergeCell ref="B276:B277"/>
    <mergeCell ref="C276:C277"/>
    <mergeCell ref="A231:A232"/>
    <mergeCell ref="C237:C238"/>
    <mergeCell ref="A235:A236"/>
    <mergeCell ref="A266:A269"/>
    <mergeCell ref="B266:B269"/>
    <mergeCell ref="B247:B248"/>
    <mergeCell ref="C247:C248"/>
    <mergeCell ref="A252:A253"/>
    <mergeCell ref="B252:B253"/>
    <mergeCell ref="B235:B236"/>
    <mergeCell ref="C231:C232"/>
    <mergeCell ref="D187:D188"/>
    <mergeCell ref="E187:E188"/>
    <mergeCell ref="A218:A219"/>
    <mergeCell ref="B91:B92"/>
    <mergeCell ref="B227:B228"/>
    <mergeCell ref="B217:B218"/>
    <mergeCell ref="C217:C218"/>
    <mergeCell ref="B220:B224"/>
    <mergeCell ref="C220:C224"/>
    <mergeCell ref="A116:A119"/>
    <mergeCell ref="A73:B73"/>
    <mergeCell ref="A94:AG94"/>
    <mergeCell ref="A93:B93"/>
    <mergeCell ref="A153:B153"/>
    <mergeCell ref="A126:B126"/>
    <mergeCell ref="C112:C115"/>
    <mergeCell ref="B140:B141"/>
    <mergeCell ref="C120:C125"/>
    <mergeCell ref="C59:C60"/>
    <mergeCell ref="C91:C92"/>
    <mergeCell ref="A133:A136"/>
    <mergeCell ref="C145:C146"/>
    <mergeCell ref="C116:C119"/>
    <mergeCell ref="B102:B111"/>
    <mergeCell ref="C102:C111"/>
    <mergeCell ref="A102:A111"/>
    <mergeCell ref="A95:A101"/>
    <mergeCell ref="B116:B119"/>
    <mergeCell ref="C129:C131"/>
    <mergeCell ref="A49:B49"/>
    <mergeCell ref="B142:B143"/>
    <mergeCell ref="A127:AG127"/>
    <mergeCell ref="B129:B131"/>
    <mergeCell ref="A120:A125"/>
    <mergeCell ref="B120:B125"/>
    <mergeCell ref="B81:B82"/>
    <mergeCell ref="A50:AG50"/>
    <mergeCell ref="B59:B60"/>
    <mergeCell ref="B233:B234"/>
    <mergeCell ref="B86:B87"/>
    <mergeCell ref="C86:C87"/>
    <mergeCell ref="A149:A151"/>
    <mergeCell ref="B149:B151"/>
    <mergeCell ref="C149:C151"/>
    <mergeCell ref="A91:A92"/>
    <mergeCell ref="C142:C143"/>
    <mergeCell ref="A145:A146"/>
    <mergeCell ref="B145:B146"/>
    <mergeCell ref="C163:C168"/>
    <mergeCell ref="V302:AE302"/>
    <mergeCell ref="A193:A195"/>
    <mergeCell ref="B193:B195"/>
    <mergeCell ref="C193:C195"/>
    <mergeCell ref="A196:A200"/>
    <mergeCell ref="B191:B192"/>
    <mergeCell ref="A216:A217"/>
    <mergeCell ref="A241:A243"/>
    <mergeCell ref="B231:B232"/>
    <mergeCell ref="A24:A26"/>
    <mergeCell ref="B24:B32"/>
    <mergeCell ref="C24:C35"/>
    <mergeCell ref="A62:A69"/>
    <mergeCell ref="B62:B69"/>
    <mergeCell ref="A187:A188"/>
    <mergeCell ref="B187:B188"/>
    <mergeCell ref="C187:C188"/>
    <mergeCell ref="A152:B152"/>
    <mergeCell ref="C155:C162"/>
    <mergeCell ref="H11:AG11"/>
    <mergeCell ref="A14:AG14"/>
    <mergeCell ref="A15:A20"/>
    <mergeCell ref="B15:B20"/>
    <mergeCell ref="C15:C20"/>
    <mergeCell ref="E182:E184"/>
    <mergeCell ref="A165:A167"/>
    <mergeCell ref="A39:A48"/>
    <mergeCell ref="C39:C48"/>
    <mergeCell ref="B41:B43"/>
    <mergeCell ref="S1:AA1"/>
    <mergeCell ref="W3:Z3"/>
    <mergeCell ref="S4:AE4"/>
    <mergeCell ref="S5:AA5"/>
    <mergeCell ref="AC5:AF5"/>
    <mergeCell ref="A7:AG7"/>
    <mergeCell ref="C62:C69"/>
    <mergeCell ref="A74:AG74"/>
    <mergeCell ref="A8:AG8"/>
    <mergeCell ref="A9:AG9"/>
    <mergeCell ref="A11:A12"/>
    <mergeCell ref="B11:B12"/>
    <mergeCell ref="C11:C12"/>
    <mergeCell ref="D11:F11"/>
    <mergeCell ref="A53:A54"/>
    <mergeCell ref="G11:G12"/>
    <mergeCell ref="A75:A76"/>
    <mergeCell ref="C76:C77"/>
    <mergeCell ref="A112:A115"/>
    <mergeCell ref="B112:B115"/>
    <mergeCell ref="B196:B200"/>
    <mergeCell ref="C196:C200"/>
    <mergeCell ref="C81:C82"/>
    <mergeCell ref="B83:B84"/>
    <mergeCell ref="C83:C84"/>
    <mergeCell ref="A189:A190"/>
    <mergeCell ref="A283:A284"/>
    <mergeCell ref="B189:B190"/>
    <mergeCell ref="C189:C190"/>
    <mergeCell ref="B204:B206"/>
    <mergeCell ref="C204:C206"/>
    <mergeCell ref="B242:B243"/>
    <mergeCell ref="C242:C245"/>
    <mergeCell ref="A208:A209"/>
    <mergeCell ref="A203:A204"/>
    <mergeCell ref="C233:C234"/>
    <mergeCell ref="A211:A212"/>
    <mergeCell ref="B211:B212"/>
    <mergeCell ref="C209:C215"/>
    <mergeCell ref="D165:D167"/>
    <mergeCell ref="E164:E167"/>
    <mergeCell ref="A182:A184"/>
    <mergeCell ref="B181:B184"/>
    <mergeCell ref="D182:D184"/>
    <mergeCell ref="B169:B174"/>
    <mergeCell ref="A176:A177"/>
    <mergeCell ref="C287:C288"/>
    <mergeCell ref="D287:D288"/>
    <mergeCell ref="E287:E288"/>
    <mergeCell ref="B176:B177"/>
    <mergeCell ref="C169:C183"/>
    <mergeCell ref="D176:D177"/>
    <mergeCell ref="E176:E177"/>
    <mergeCell ref="C185:C186"/>
    <mergeCell ref="A239:B239"/>
    <mergeCell ref="A240:AG240"/>
  </mergeCells>
  <printOptions horizontalCentered="1"/>
  <pageMargins left="0.5118110236220472" right="0.3937007874015748" top="1.062992125984252" bottom="0.2755905511811024" header="0.5118110236220472" footer="0.1968503937007874"/>
  <pageSetup firstPageNumber="1" useFirstPageNumber="1" fitToHeight="0" fitToWidth="1" horizontalDpi="600" verticalDpi="600" orientation="landscape" paperSize="9" scale="67" r:id="rId3"/>
  <headerFooter differentFirst="1">
    <oddHeader xml:space="preserve">&amp;C
&amp;P&amp;R
  Продовження додатка &amp;K00+00011&amp;K000000 </oddHeader>
  </headerFooter>
  <rowBreaks count="2" manualBreakCount="2">
    <brk id="131" max="43" man="1"/>
    <brk id="146" max="4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69"/>
  <sheetViews>
    <sheetView view="pageLayout" zoomScale="75" zoomScaleNormal="90" zoomScaleSheetLayoutView="100" zoomScalePageLayoutView="75" workbookViewId="0" topLeftCell="A35">
      <selection activeCell="O45" sqref="O45"/>
    </sheetView>
  </sheetViews>
  <sheetFormatPr defaultColWidth="2.00390625" defaultRowHeight="12.75"/>
  <cols>
    <col min="1" max="1" width="4.875" style="11" customWidth="1"/>
    <col min="2" max="2" width="20.625" style="17" customWidth="1"/>
    <col min="3" max="3" width="5.625" style="11" customWidth="1"/>
    <col min="4" max="4" width="6.875" style="11" customWidth="1"/>
    <col min="5" max="5" width="8.00390625" style="11" customWidth="1"/>
    <col min="6" max="6" width="5.875" style="85" customWidth="1"/>
    <col min="7" max="7" width="15.125" style="11" customWidth="1"/>
    <col min="8" max="33" width="5.25390625" style="11" customWidth="1"/>
    <col min="34" max="34" width="13.25390625" style="11" hidden="1" customWidth="1"/>
    <col min="35" max="47" width="9.125" style="11" hidden="1" customWidth="1"/>
    <col min="48" max="16384" width="2.00390625" style="11" customWidth="1"/>
  </cols>
  <sheetData>
    <row r="1" spans="1:45" ht="21" customHeight="1">
      <c r="A1" s="7"/>
      <c r="B1" s="16"/>
      <c r="C1" s="7"/>
      <c r="D1" s="7"/>
      <c r="E1" s="7"/>
      <c r="F1" s="7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53" t="s">
        <v>41</v>
      </c>
      <c r="T1" s="753"/>
      <c r="U1" s="753"/>
      <c r="V1" s="753"/>
      <c r="W1" s="753"/>
      <c r="X1" s="753"/>
      <c r="Y1" s="753"/>
      <c r="Z1" s="753"/>
      <c r="AA1" s="753"/>
      <c r="AB1" s="19"/>
      <c r="AC1" s="9"/>
      <c r="AD1" s="9"/>
      <c r="AE1" s="9"/>
      <c r="AF1" s="9"/>
      <c r="AG1" s="9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11.25" customHeight="1">
      <c r="A2" s="7"/>
      <c r="B2" s="16"/>
      <c r="C2" s="7"/>
      <c r="D2" s="7"/>
      <c r="E2" s="7"/>
      <c r="F2" s="7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ht="18.75" customHeight="1" hidden="1">
      <c r="A3" s="7"/>
      <c r="B3" s="16"/>
      <c r="C3" s="7"/>
      <c r="D3" s="7"/>
      <c r="E3" s="7"/>
      <c r="F3" s="7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756"/>
      <c r="X3" s="756"/>
      <c r="Y3" s="756"/>
      <c r="Z3" s="756"/>
      <c r="AA3" s="14"/>
      <c r="AB3" s="14"/>
      <c r="AC3" s="14"/>
      <c r="AD3" s="14"/>
      <c r="AE3" s="14"/>
      <c r="AF3" s="14"/>
      <c r="AG3" s="14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ht="38.25" customHeight="1">
      <c r="A4" s="7"/>
      <c r="B4" s="16"/>
      <c r="C4" s="7"/>
      <c r="D4" s="7"/>
      <c r="E4" s="7"/>
      <c r="F4" s="7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53" t="s">
        <v>42</v>
      </c>
      <c r="T4" s="767"/>
      <c r="U4" s="767"/>
      <c r="V4" s="767"/>
      <c r="W4" s="767"/>
      <c r="X4" s="767"/>
      <c r="Y4" s="767"/>
      <c r="Z4" s="767"/>
      <c r="AA4" s="767"/>
      <c r="AB4" s="767"/>
      <c r="AC4" s="767"/>
      <c r="AD4" s="767"/>
      <c r="AE4" s="767"/>
      <c r="AF4" s="14"/>
      <c r="AG4" s="14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34.5" customHeight="1">
      <c r="A5" s="7"/>
      <c r="B5" s="16"/>
      <c r="C5" s="7"/>
      <c r="D5" s="7"/>
      <c r="E5" s="7"/>
      <c r="F5" s="7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74"/>
      <c r="T5" s="768"/>
      <c r="U5" s="768"/>
      <c r="V5" s="768"/>
      <c r="W5" s="768"/>
      <c r="X5" s="768"/>
      <c r="Y5" s="768"/>
      <c r="Z5" s="768"/>
      <c r="AA5" s="768"/>
      <c r="AB5" s="9"/>
      <c r="AC5" s="768"/>
      <c r="AD5" s="768"/>
      <c r="AE5" s="768"/>
      <c r="AF5" s="768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8" ht="18" customHeight="1">
      <c r="A6" s="757" t="s">
        <v>26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757"/>
      <c r="AC6" s="757"/>
      <c r="AD6" s="757"/>
      <c r="AE6" s="757"/>
      <c r="AF6" s="757"/>
      <c r="AG6" s="757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2.5" customHeight="1">
      <c r="A7" s="757" t="s">
        <v>24</v>
      </c>
      <c r="B7" s="757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757"/>
      <c r="AB7" s="757"/>
      <c r="AC7" s="757"/>
      <c r="AD7" s="757"/>
      <c r="AE7" s="757"/>
      <c r="AF7" s="757"/>
      <c r="AG7" s="757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22.5" customHeight="1">
      <c r="A8" s="757" t="s">
        <v>48</v>
      </c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12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32.25" customHeight="1">
      <c r="A10" s="758" t="s">
        <v>23</v>
      </c>
      <c r="B10" s="769" t="s">
        <v>32</v>
      </c>
      <c r="C10" s="754" t="s">
        <v>50</v>
      </c>
      <c r="D10" s="777" t="s">
        <v>30</v>
      </c>
      <c r="E10" s="778"/>
      <c r="F10" s="779"/>
      <c r="G10" s="754" t="s">
        <v>25</v>
      </c>
      <c r="H10" s="771" t="s">
        <v>43</v>
      </c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3"/>
      <c r="AH10" s="13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89" customHeight="1">
      <c r="A11" s="759"/>
      <c r="B11" s="770"/>
      <c r="C11" s="755"/>
      <c r="D11" s="25" t="s">
        <v>0</v>
      </c>
      <c r="E11" s="26" t="s">
        <v>49</v>
      </c>
      <c r="F11" s="27" t="s">
        <v>31</v>
      </c>
      <c r="G11" s="755"/>
      <c r="H11" s="57" t="s">
        <v>28</v>
      </c>
      <c r="I11" s="57" t="s">
        <v>29</v>
      </c>
      <c r="J11" s="61" t="s">
        <v>1</v>
      </c>
      <c r="K11" s="86" t="s">
        <v>2</v>
      </c>
      <c r="L11" s="92" t="s">
        <v>3</v>
      </c>
      <c r="M11" s="86" t="s">
        <v>4</v>
      </c>
      <c r="N11" s="61" t="s">
        <v>5</v>
      </c>
      <c r="O11" s="92" t="s">
        <v>6</v>
      </c>
      <c r="P11" s="92" t="s">
        <v>27</v>
      </c>
      <c r="Q11" s="86" t="s">
        <v>7</v>
      </c>
      <c r="R11" s="57" t="s">
        <v>8</v>
      </c>
      <c r="S11" s="86" t="s">
        <v>17</v>
      </c>
      <c r="T11" s="57" t="s">
        <v>9</v>
      </c>
      <c r="U11" s="92" t="s">
        <v>18</v>
      </c>
      <c r="V11" s="61" t="s">
        <v>44</v>
      </c>
      <c r="W11" s="86" t="s">
        <v>19</v>
      </c>
      <c r="X11" s="92" t="s">
        <v>20</v>
      </c>
      <c r="Y11" s="57" t="s">
        <v>21</v>
      </c>
      <c r="Z11" s="57" t="s">
        <v>10</v>
      </c>
      <c r="AA11" s="61" t="s">
        <v>11</v>
      </c>
      <c r="AB11" s="86" t="s">
        <v>12</v>
      </c>
      <c r="AC11" s="61" t="s">
        <v>13</v>
      </c>
      <c r="AD11" s="61" t="s">
        <v>14</v>
      </c>
      <c r="AE11" s="86" t="s">
        <v>22</v>
      </c>
      <c r="AF11" s="61" t="s">
        <v>15</v>
      </c>
      <c r="AG11" s="86" t="s">
        <v>16</v>
      </c>
      <c r="AH11" s="13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8" ht="17.2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  <c r="W12" s="4">
        <v>23</v>
      </c>
      <c r="X12" s="4">
        <v>24</v>
      </c>
      <c r="Y12" s="4">
        <v>25</v>
      </c>
      <c r="Z12" s="4">
        <v>26</v>
      </c>
      <c r="AA12" s="4">
        <v>27</v>
      </c>
      <c r="AB12" s="4">
        <v>28</v>
      </c>
      <c r="AC12" s="4">
        <v>29</v>
      </c>
      <c r="AD12" s="4">
        <v>30</v>
      </c>
      <c r="AE12" s="4">
        <v>31</v>
      </c>
      <c r="AF12" s="4">
        <v>32</v>
      </c>
      <c r="AG12" s="6">
        <v>33</v>
      </c>
      <c r="AH12" s="15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7.25" customHeight="1">
      <c r="A13" s="789" t="s">
        <v>46</v>
      </c>
      <c r="B13" s="790"/>
      <c r="C13" s="791"/>
      <c r="D13" s="791"/>
      <c r="E13" s="790"/>
      <c r="F13" s="790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2"/>
      <c r="AH13" s="15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7" ht="53.25" customHeight="1">
      <c r="A14" s="793" t="s">
        <v>33</v>
      </c>
      <c r="B14" s="784" t="s">
        <v>47</v>
      </c>
      <c r="C14" s="743">
        <v>45</v>
      </c>
      <c r="D14" s="201">
        <f aca="true" t="shared" si="0" ref="D14:D22">SUM(H14:AG14)</f>
        <v>23</v>
      </c>
      <c r="E14" s="1">
        <f>D14</f>
        <v>23</v>
      </c>
      <c r="F14" s="79"/>
      <c r="G14" s="202" t="s">
        <v>129</v>
      </c>
      <c r="H14" s="204">
        <v>14</v>
      </c>
      <c r="I14" s="204">
        <v>8</v>
      </c>
      <c r="J14" s="62"/>
      <c r="K14" s="87"/>
      <c r="L14" s="93"/>
      <c r="M14" s="88"/>
      <c r="N14" s="63"/>
      <c r="O14" s="93"/>
      <c r="P14" s="93"/>
      <c r="Q14" s="87"/>
      <c r="R14" s="56"/>
      <c r="S14" s="87"/>
      <c r="T14" s="204">
        <v>1</v>
      </c>
      <c r="U14" s="94"/>
      <c r="V14" s="62"/>
      <c r="W14" s="87"/>
      <c r="X14" s="94"/>
      <c r="Y14" s="56"/>
      <c r="Z14" s="56"/>
      <c r="AA14" s="62"/>
      <c r="AB14" s="87"/>
      <c r="AC14" s="62"/>
      <c r="AD14" s="65"/>
      <c r="AE14" s="87"/>
      <c r="AF14" s="62"/>
      <c r="AG14" s="87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ht="53.25" customHeight="1">
      <c r="A15" s="785"/>
      <c r="B15" s="785"/>
      <c r="C15" s="744"/>
      <c r="D15" s="201">
        <f t="shared" si="0"/>
        <v>24</v>
      </c>
      <c r="E15" s="1">
        <f aca="true" t="shared" si="1" ref="E15:E37">D15</f>
        <v>24</v>
      </c>
      <c r="F15" s="80"/>
      <c r="G15" s="202" t="s">
        <v>106</v>
      </c>
      <c r="H15" s="56"/>
      <c r="I15" s="56"/>
      <c r="J15" s="62"/>
      <c r="K15" s="87"/>
      <c r="L15" s="94"/>
      <c r="M15" s="87"/>
      <c r="N15" s="63"/>
      <c r="O15" s="93"/>
      <c r="P15" s="93"/>
      <c r="Q15" s="87"/>
      <c r="R15" s="56"/>
      <c r="S15" s="87"/>
      <c r="T15" s="56"/>
      <c r="U15" s="94"/>
      <c r="V15" s="62"/>
      <c r="W15" s="87"/>
      <c r="X15" s="94"/>
      <c r="Y15" s="56"/>
      <c r="Z15" s="204">
        <v>24</v>
      </c>
      <c r="AA15" s="62"/>
      <c r="AB15" s="87"/>
      <c r="AC15" s="62"/>
      <c r="AD15" s="65"/>
      <c r="AE15" s="87"/>
      <c r="AF15" s="62"/>
      <c r="AG15" s="87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53.25" customHeight="1">
      <c r="A16" s="785"/>
      <c r="B16" s="785"/>
      <c r="C16" s="744"/>
      <c r="D16" s="201">
        <f t="shared" si="0"/>
        <v>19</v>
      </c>
      <c r="E16" s="1">
        <f t="shared" si="1"/>
        <v>19</v>
      </c>
      <c r="F16" s="80"/>
      <c r="G16" s="202" t="s">
        <v>104</v>
      </c>
      <c r="H16" s="56"/>
      <c r="I16" s="56"/>
      <c r="J16" s="204">
        <v>2</v>
      </c>
      <c r="K16" s="87"/>
      <c r="L16" s="94"/>
      <c r="M16" s="87"/>
      <c r="N16" s="63"/>
      <c r="O16" s="93"/>
      <c r="P16" s="93"/>
      <c r="Q16" s="87"/>
      <c r="R16" s="56"/>
      <c r="S16" s="87"/>
      <c r="T16" s="56"/>
      <c r="U16" s="94"/>
      <c r="V16" s="62"/>
      <c r="W16" s="88"/>
      <c r="X16" s="93"/>
      <c r="Y16" s="58"/>
      <c r="Z16" s="56"/>
      <c r="AA16" s="62"/>
      <c r="AB16" s="87"/>
      <c r="AC16" s="62"/>
      <c r="AD16" s="204">
        <v>17</v>
      </c>
      <c r="AE16" s="87"/>
      <c r="AF16" s="62"/>
      <c r="AG16" s="87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ht="53.25" customHeight="1">
      <c r="A17" s="785"/>
      <c r="B17" s="785"/>
      <c r="C17" s="744"/>
      <c r="D17" s="201">
        <f t="shared" si="0"/>
        <v>20</v>
      </c>
      <c r="E17" s="1">
        <f t="shared" si="1"/>
        <v>20</v>
      </c>
      <c r="F17" s="80"/>
      <c r="G17" s="202" t="s">
        <v>101</v>
      </c>
      <c r="H17" s="56"/>
      <c r="I17" s="56"/>
      <c r="J17" s="62"/>
      <c r="K17" s="204">
        <v>3</v>
      </c>
      <c r="L17" s="94"/>
      <c r="M17" s="87"/>
      <c r="N17" s="63"/>
      <c r="O17" s="93"/>
      <c r="P17" s="93"/>
      <c r="Q17" s="87"/>
      <c r="R17" s="56"/>
      <c r="S17" s="87"/>
      <c r="T17" s="56"/>
      <c r="U17" s="94"/>
      <c r="V17" s="62"/>
      <c r="W17" s="207">
        <v>16</v>
      </c>
      <c r="X17" s="93"/>
      <c r="Y17" s="58"/>
      <c r="Z17" s="56"/>
      <c r="AA17" s="62"/>
      <c r="AB17" s="87"/>
      <c r="AC17" s="62"/>
      <c r="AD17" s="62"/>
      <c r="AE17" s="204">
        <v>1</v>
      </c>
      <c r="AF17" s="62"/>
      <c r="AG17" s="87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ht="53.25" customHeight="1">
      <c r="A18" s="785"/>
      <c r="B18" s="785"/>
      <c r="C18" s="744"/>
      <c r="D18" s="201">
        <f>SUM(H18:AG18)</f>
        <v>27</v>
      </c>
      <c r="E18" s="1">
        <f t="shared" si="1"/>
        <v>27</v>
      </c>
      <c r="F18" s="80"/>
      <c r="G18" s="202" t="s">
        <v>105</v>
      </c>
      <c r="H18" s="56"/>
      <c r="I18" s="56"/>
      <c r="J18" s="62"/>
      <c r="K18" s="87"/>
      <c r="L18" s="94"/>
      <c r="M18" s="87"/>
      <c r="N18" s="63"/>
      <c r="O18" s="207">
        <v>1</v>
      </c>
      <c r="P18" s="207">
        <v>9</v>
      </c>
      <c r="Q18" s="87"/>
      <c r="R18" s="56"/>
      <c r="S18" s="87"/>
      <c r="T18" s="56"/>
      <c r="U18" s="204">
        <v>7</v>
      </c>
      <c r="V18" s="62"/>
      <c r="W18" s="88"/>
      <c r="X18" s="207">
        <v>10</v>
      </c>
      <c r="Y18" s="58"/>
      <c r="Z18" s="56"/>
      <c r="AA18" s="62"/>
      <c r="AB18" s="87"/>
      <c r="AC18" s="62"/>
      <c r="AD18" s="62"/>
      <c r="AE18" s="87"/>
      <c r="AF18" s="62"/>
      <c r="AG18" s="87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ht="53.25" customHeight="1">
      <c r="A19" s="785"/>
      <c r="B19" s="785"/>
      <c r="C19" s="744"/>
      <c r="D19" s="201">
        <f t="shared" si="0"/>
        <v>30</v>
      </c>
      <c r="E19" s="1">
        <f t="shared" si="1"/>
        <v>30</v>
      </c>
      <c r="F19" s="80"/>
      <c r="G19" s="202" t="s">
        <v>110</v>
      </c>
      <c r="H19" s="56"/>
      <c r="I19" s="56"/>
      <c r="J19" s="62"/>
      <c r="K19" s="87"/>
      <c r="L19" s="94"/>
      <c r="M19" s="87"/>
      <c r="N19" s="63"/>
      <c r="O19" s="93"/>
      <c r="P19" s="93"/>
      <c r="Q19" s="204">
        <v>28</v>
      </c>
      <c r="R19" s="56"/>
      <c r="S19" s="204">
        <v>2</v>
      </c>
      <c r="T19" s="56"/>
      <c r="U19" s="94"/>
      <c r="V19" s="62"/>
      <c r="W19" s="88"/>
      <c r="X19" s="93"/>
      <c r="Y19" s="58"/>
      <c r="Z19" s="56"/>
      <c r="AA19" s="62"/>
      <c r="AB19" s="87"/>
      <c r="AC19" s="62"/>
      <c r="AD19" s="62"/>
      <c r="AE19" s="87"/>
      <c r="AF19" s="62"/>
      <c r="AG19" s="87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ht="270" customHeight="1">
      <c r="A20" s="101" t="s">
        <v>34</v>
      </c>
      <c r="B20" s="100" t="s">
        <v>51</v>
      </c>
      <c r="C20" s="97">
        <v>45</v>
      </c>
      <c r="D20" s="201">
        <f t="shared" si="0"/>
        <v>21</v>
      </c>
      <c r="E20" s="1">
        <f t="shared" si="1"/>
        <v>21</v>
      </c>
      <c r="F20" s="79"/>
      <c r="G20" s="202" t="s">
        <v>121</v>
      </c>
      <c r="H20" s="204">
        <v>1</v>
      </c>
      <c r="I20" s="204">
        <v>1</v>
      </c>
      <c r="J20" s="62"/>
      <c r="K20" s="87"/>
      <c r="L20" s="93"/>
      <c r="M20" s="88"/>
      <c r="N20" s="207">
        <v>2</v>
      </c>
      <c r="O20" s="207">
        <v>1</v>
      </c>
      <c r="P20" s="207">
        <v>1</v>
      </c>
      <c r="Q20" s="204">
        <v>2</v>
      </c>
      <c r="R20" s="56"/>
      <c r="S20" s="87"/>
      <c r="T20" s="56"/>
      <c r="U20" s="204">
        <v>4</v>
      </c>
      <c r="V20" s="62"/>
      <c r="W20" s="87"/>
      <c r="X20" s="204">
        <v>1</v>
      </c>
      <c r="Y20" s="204">
        <v>1</v>
      </c>
      <c r="Z20" s="204">
        <v>6</v>
      </c>
      <c r="AA20" s="62"/>
      <c r="AB20" s="87"/>
      <c r="AC20" s="62"/>
      <c r="AD20" s="204">
        <v>1</v>
      </c>
      <c r="AE20" s="87"/>
      <c r="AF20" s="62"/>
      <c r="AG20" s="87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258.75" customHeight="1">
      <c r="A21" s="105" t="s">
        <v>35</v>
      </c>
      <c r="B21" s="104" t="s">
        <v>52</v>
      </c>
      <c r="C21" s="97">
        <v>45</v>
      </c>
      <c r="D21" s="23">
        <f t="shared" si="0"/>
        <v>18</v>
      </c>
      <c r="E21" s="1">
        <f t="shared" si="1"/>
        <v>18</v>
      </c>
      <c r="F21" s="79"/>
      <c r="G21" s="202" t="s">
        <v>98</v>
      </c>
      <c r="H21" s="204">
        <v>1</v>
      </c>
      <c r="I21" s="56"/>
      <c r="J21" s="62"/>
      <c r="K21" s="204">
        <v>1</v>
      </c>
      <c r="L21" s="93"/>
      <c r="M21" s="88"/>
      <c r="N21" s="63"/>
      <c r="O21" s="93"/>
      <c r="P21" s="93"/>
      <c r="Q21" s="204">
        <v>2</v>
      </c>
      <c r="R21" s="56"/>
      <c r="S21" s="204">
        <v>1</v>
      </c>
      <c r="T21" s="56"/>
      <c r="U21" s="204">
        <v>5</v>
      </c>
      <c r="V21" s="62"/>
      <c r="W21" s="87"/>
      <c r="X21" s="204">
        <v>1</v>
      </c>
      <c r="Y21" s="56"/>
      <c r="Z21" s="204">
        <v>6</v>
      </c>
      <c r="AA21" s="62"/>
      <c r="AB21" s="87"/>
      <c r="AC21" s="62"/>
      <c r="AD21" s="204">
        <v>1</v>
      </c>
      <c r="AE21" s="87"/>
      <c r="AF21" s="62"/>
      <c r="AG21" s="87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ht="219.75" customHeight="1">
      <c r="A22" s="39" t="s">
        <v>36</v>
      </c>
      <c r="B22" s="106" t="s">
        <v>53</v>
      </c>
      <c r="C22" s="1">
        <v>45</v>
      </c>
      <c r="D22" s="23">
        <f t="shared" si="0"/>
        <v>21</v>
      </c>
      <c r="E22" s="1">
        <f t="shared" si="1"/>
        <v>21</v>
      </c>
      <c r="F22" s="82"/>
      <c r="G22" s="202" t="s">
        <v>98</v>
      </c>
      <c r="H22" s="204">
        <v>1</v>
      </c>
      <c r="I22" s="204">
        <v>1</v>
      </c>
      <c r="J22" s="62"/>
      <c r="K22" s="87"/>
      <c r="L22" s="93"/>
      <c r="M22" s="88"/>
      <c r="N22" s="63"/>
      <c r="O22" s="207">
        <v>1</v>
      </c>
      <c r="P22" s="93"/>
      <c r="Q22" s="204">
        <v>1</v>
      </c>
      <c r="R22" s="204"/>
      <c r="S22" s="87"/>
      <c r="T22" s="56"/>
      <c r="U22" s="204">
        <v>5</v>
      </c>
      <c r="V22" s="62"/>
      <c r="W22" s="87"/>
      <c r="X22" s="204">
        <v>5</v>
      </c>
      <c r="Y22" s="56"/>
      <c r="Z22" s="204">
        <v>6</v>
      </c>
      <c r="AA22" s="62"/>
      <c r="AB22" s="87"/>
      <c r="AC22" s="62"/>
      <c r="AD22" s="204">
        <v>1</v>
      </c>
      <c r="AE22" s="87"/>
      <c r="AF22" s="62"/>
      <c r="AG22" s="87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</row>
    <row r="23" spans="1:47" ht="42" customHeight="1">
      <c r="A23" s="786" t="s">
        <v>37</v>
      </c>
      <c r="B23" s="760" t="s">
        <v>54</v>
      </c>
      <c r="C23" s="743">
        <v>45</v>
      </c>
      <c r="D23" s="214">
        <f aca="true" t="shared" si="2" ref="D23:D29">SUM(H23:AG23)</f>
        <v>54</v>
      </c>
      <c r="E23" s="1">
        <f t="shared" si="1"/>
        <v>54</v>
      </c>
      <c r="F23" s="79"/>
      <c r="G23" s="202" t="s">
        <v>93</v>
      </c>
      <c r="H23" s="56"/>
      <c r="I23" s="56"/>
      <c r="J23" s="62"/>
      <c r="K23" s="87"/>
      <c r="L23" s="93"/>
      <c r="M23" s="88"/>
      <c r="N23" s="63"/>
      <c r="O23" s="93"/>
      <c r="P23" s="93"/>
      <c r="Q23" s="204">
        <v>54</v>
      </c>
      <c r="R23" s="56"/>
      <c r="S23" s="87"/>
      <c r="T23" s="56"/>
      <c r="U23" s="94"/>
      <c r="V23" s="62"/>
      <c r="W23" s="87"/>
      <c r="X23" s="94"/>
      <c r="Y23" s="56"/>
      <c r="Z23" s="59"/>
      <c r="AA23" s="62"/>
      <c r="AB23" s="87"/>
      <c r="AC23" s="62"/>
      <c r="AD23" s="62"/>
      <c r="AE23" s="87"/>
      <c r="AF23" s="62"/>
      <c r="AG23" s="87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42" customHeight="1">
      <c r="A24" s="787"/>
      <c r="B24" s="761"/>
      <c r="C24" s="744"/>
      <c r="D24" s="214">
        <f>SUM(H24:AG24)</f>
        <v>27</v>
      </c>
      <c r="E24" s="1">
        <f t="shared" si="1"/>
        <v>27</v>
      </c>
      <c r="F24" s="80"/>
      <c r="G24" s="202" t="s">
        <v>295</v>
      </c>
      <c r="H24" s="56"/>
      <c r="I24" s="204">
        <v>27</v>
      </c>
      <c r="J24" s="62"/>
      <c r="K24" s="87"/>
      <c r="L24" s="94"/>
      <c r="M24" s="87"/>
      <c r="N24" s="63"/>
      <c r="O24" s="93"/>
      <c r="P24" s="93"/>
      <c r="Q24" s="87"/>
      <c r="R24" s="56"/>
      <c r="S24" s="87"/>
      <c r="T24" s="56"/>
      <c r="U24" s="94"/>
      <c r="V24" s="62"/>
      <c r="W24" s="88"/>
      <c r="X24" s="93"/>
      <c r="Y24" s="58"/>
      <c r="Z24" s="56"/>
      <c r="AA24" s="62"/>
      <c r="AB24" s="87"/>
      <c r="AC24" s="62"/>
      <c r="AD24" s="62"/>
      <c r="AE24" s="87"/>
      <c r="AF24" s="62"/>
      <c r="AG24" s="87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42" customHeight="1">
      <c r="A25" s="787"/>
      <c r="B25" s="761"/>
      <c r="C25" s="744"/>
      <c r="D25" s="214">
        <f t="shared" si="2"/>
        <v>21</v>
      </c>
      <c r="E25" s="1">
        <f t="shared" si="1"/>
        <v>21</v>
      </c>
      <c r="F25" s="80"/>
      <c r="G25" s="202" t="s">
        <v>96</v>
      </c>
      <c r="H25" s="56"/>
      <c r="I25" s="56"/>
      <c r="J25" s="62"/>
      <c r="K25" s="87"/>
      <c r="L25" s="94"/>
      <c r="M25" s="87"/>
      <c r="N25" s="63"/>
      <c r="O25" s="93"/>
      <c r="P25" s="93"/>
      <c r="Q25" s="87"/>
      <c r="R25" s="56"/>
      <c r="S25" s="87"/>
      <c r="T25" s="56"/>
      <c r="U25" s="94"/>
      <c r="V25" s="62"/>
      <c r="W25" s="88"/>
      <c r="X25" s="93"/>
      <c r="Y25" s="58"/>
      <c r="Z25" s="56"/>
      <c r="AA25" s="204">
        <v>5</v>
      </c>
      <c r="AB25" s="87"/>
      <c r="AC25" s="62"/>
      <c r="AD25" s="204">
        <v>16</v>
      </c>
      <c r="AE25" s="87"/>
      <c r="AF25" s="62"/>
      <c r="AG25" s="87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42" customHeight="1">
      <c r="A26" s="787"/>
      <c r="B26" s="761"/>
      <c r="C26" s="744"/>
      <c r="D26" s="214">
        <f t="shared" si="2"/>
        <v>39</v>
      </c>
      <c r="E26" s="1">
        <f t="shared" si="1"/>
        <v>39</v>
      </c>
      <c r="F26" s="80"/>
      <c r="G26" s="232" t="s">
        <v>181</v>
      </c>
      <c r="H26" s="56"/>
      <c r="I26" s="56"/>
      <c r="J26" s="62"/>
      <c r="K26" s="87"/>
      <c r="L26" s="93"/>
      <c r="M26" s="88"/>
      <c r="N26" s="63"/>
      <c r="O26" s="207">
        <v>5</v>
      </c>
      <c r="P26" s="207">
        <v>30</v>
      </c>
      <c r="Q26" s="87"/>
      <c r="R26" s="56"/>
      <c r="S26" s="87"/>
      <c r="T26" s="56"/>
      <c r="U26" s="204">
        <v>4</v>
      </c>
      <c r="V26" s="62"/>
      <c r="W26" s="87"/>
      <c r="X26" s="94"/>
      <c r="Y26" s="56"/>
      <c r="Z26" s="56"/>
      <c r="AA26" s="62"/>
      <c r="AB26" s="87"/>
      <c r="AC26" s="62"/>
      <c r="AD26" s="62"/>
      <c r="AE26" s="87"/>
      <c r="AF26" s="62"/>
      <c r="AG26" s="87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42" customHeight="1">
      <c r="A27" s="787"/>
      <c r="B27" s="761"/>
      <c r="C27" s="744"/>
      <c r="D27" s="214">
        <f t="shared" si="2"/>
        <v>32</v>
      </c>
      <c r="E27" s="1">
        <f t="shared" si="1"/>
        <v>32</v>
      </c>
      <c r="F27" s="80"/>
      <c r="G27" s="202" t="s">
        <v>160</v>
      </c>
      <c r="H27" s="56"/>
      <c r="I27" s="204">
        <v>32</v>
      </c>
      <c r="J27" s="62"/>
      <c r="K27" s="87"/>
      <c r="L27" s="93"/>
      <c r="M27" s="88"/>
      <c r="N27" s="63"/>
      <c r="O27" s="93"/>
      <c r="P27" s="93"/>
      <c r="Q27" s="87"/>
      <c r="R27" s="56"/>
      <c r="S27" s="87"/>
      <c r="T27" s="56"/>
      <c r="U27" s="94"/>
      <c r="V27" s="62"/>
      <c r="W27" s="87"/>
      <c r="X27" s="94"/>
      <c r="Y27" s="56"/>
      <c r="Z27" s="56"/>
      <c r="AA27" s="62"/>
      <c r="AB27" s="87"/>
      <c r="AC27" s="62"/>
      <c r="AD27" s="62"/>
      <c r="AE27" s="87"/>
      <c r="AF27" s="62"/>
      <c r="AG27" s="87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42" customHeight="1">
      <c r="A28" s="787"/>
      <c r="B28" s="761"/>
      <c r="C28" s="744"/>
      <c r="D28" s="214">
        <f t="shared" si="2"/>
        <v>32</v>
      </c>
      <c r="E28" s="1">
        <f t="shared" si="1"/>
        <v>32</v>
      </c>
      <c r="F28" s="80"/>
      <c r="G28" s="202" t="s">
        <v>109</v>
      </c>
      <c r="H28" s="56"/>
      <c r="I28" s="204">
        <v>32</v>
      </c>
      <c r="J28" s="62"/>
      <c r="K28" s="87"/>
      <c r="L28" s="94"/>
      <c r="M28" s="87"/>
      <c r="N28" s="63"/>
      <c r="O28" s="93"/>
      <c r="P28" s="93"/>
      <c r="Q28" s="87"/>
      <c r="R28" s="56"/>
      <c r="S28" s="87"/>
      <c r="T28" s="56"/>
      <c r="U28" s="94"/>
      <c r="V28" s="62"/>
      <c r="W28" s="87"/>
      <c r="X28" s="94"/>
      <c r="Y28" s="56"/>
      <c r="Z28" s="56"/>
      <c r="AA28" s="62"/>
      <c r="AB28" s="87"/>
      <c r="AC28" s="62"/>
      <c r="AD28" s="62"/>
      <c r="AE28" s="87"/>
      <c r="AF28" s="62"/>
      <c r="AG28" s="87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42" customHeight="1">
      <c r="A29" s="787"/>
      <c r="B29" s="761"/>
      <c r="C29" s="744"/>
      <c r="D29" s="214">
        <f t="shared" si="2"/>
        <v>52</v>
      </c>
      <c r="E29" s="1">
        <f t="shared" si="1"/>
        <v>52</v>
      </c>
      <c r="F29" s="80"/>
      <c r="G29" s="202" t="s">
        <v>162</v>
      </c>
      <c r="H29" s="204">
        <v>20</v>
      </c>
      <c r="I29" s="204">
        <v>32</v>
      </c>
      <c r="J29" s="62"/>
      <c r="K29" s="87"/>
      <c r="L29" s="94"/>
      <c r="M29" s="87"/>
      <c r="N29" s="63"/>
      <c r="O29" s="93"/>
      <c r="P29" s="93"/>
      <c r="Q29" s="87"/>
      <c r="R29" s="56"/>
      <c r="S29" s="87"/>
      <c r="T29" s="56"/>
      <c r="U29" s="94"/>
      <c r="V29" s="62"/>
      <c r="W29" s="88"/>
      <c r="X29" s="93"/>
      <c r="Y29" s="58"/>
      <c r="Z29" s="56"/>
      <c r="AA29" s="62"/>
      <c r="AB29" s="87"/>
      <c r="AC29" s="62"/>
      <c r="AD29" s="62"/>
      <c r="AE29" s="87"/>
      <c r="AF29" s="62"/>
      <c r="AG29" s="87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42" customHeight="1">
      <c r="A30" s="787"/>
      <c r="B30" s="761"/>
      <c r="C30" s="744"/>
      <c r="D30" s="214">
        <f>SUM(J30:AG30)</f>
        <v>25</v>
      </c>
      <c r="E30" s="1">
        <f t="shared" si="1"/>
        <v>25</v>
      </c>
      <c r="F30" s="80"/>
      <c r="G30" s="202" t="s">
        <v>184</v>
      </c>
      <c r="H30" s="56"/>
      <c r="I30" s="56"/>
      <c r="J30" s="62"/>
      <c r="K30" s="87"/>
      <c r="L30" s="94"/>
      <c r="M30" s="87"/>
      <c r="N30" s="63"/>
      <c r="O30" s="93"/>
      <c r="P30" s="93"/>
      <c r="Q30" s="87"/>
      <c r="R30" s="56"/>
      <c r="S30" s="87"/>
      <c r="T30" s="56"/>
      <c r="U30" s="94"/>
      <c r="V30" s="62"/>
      <c r="W30" s="88"/>
      <c r="X30" s="93"/>
      <c r="Y30" s="58"/>
      <c r="Z30" s="204">
        <v>25</v>
      </c>
      <c r="AA30" s="62"/>
      <c r="AB30" s="87"/>
      <c r="AC30" s="62"/>
      <c r="AD30" s="62"/>
      <c r="AE30" s="87"/>
      <c r="AF30" s="62"/>
      <c r="AG30" s="87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ht="42" customHeight="1">
      <c r="A31" s="787"/>
      <c r="B31" s="761"/>
      <c r="C31" s="744"/>
      <c r="D31" s="214">
        <f aca="true" t="shared" si="3" ref="D31:D37">SUM(H31:AG31)</f>
        <v>25</v>
      </c>
      <c r="E31" s="1">
        <f t="shared" si="1"/>
        <v>25</v>
      </c>
      <c r="F31" s="80"/>
      <c r="G31" s="202" t="s">
        <v>159</v>
      </c>
      <c r="H31" s="56"/>
      <c r="I31" s="56"/>
      <c r="J31" s="62"/>
      <c r="K31" s="87"/>
      <c r="L31" s="94"/>
      <c r="M31" s="87"/>
      <c r="N31" s="63"/>
      <c r="O31" s="93"/>
      <c r="P31" s="93"/>
      <c r="Q31" s="87"/>
      <c r="R31" s="56"/>
      <c r="S31" s="87"/>
      <c r="T31" s="56"/>
      <c r="U31" s="94"/>
      <c r="V31" s="62"/>
      <c r="W31" s="88"/>
      <c r="X31" s="93"/>
      <c r="Y31" s="58"/>
      <c r="Z31" s="204">
        <v>25</v>
      </c>
      <c r="AA31" s="62"/>
      <c r="AB31" s="87"/>
      <c r="AC31" s="62"/>
      <c r="AD31" s="62"/>
      <c r="AE31" s="87"/>
      <c r="AF31" s="62"/>
      <c r="AG31" s="87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ht="42" customHeight="1">
      <c r="A32" s="787"/>
      <c r="B32" s="761"/>
      <c r="C32" s="744"/>
      <c r="D32" s="214">
        <f t="shared" si="3"/>
        <v>28</v>
      </c>
      <c r="E32" s="1">
        <f t="shared" si="1"/>
        <v>28</v>
      </c>
      <c r="F32" s="80"/>
      <c r="G32" s="202" t="s">
        <v>113</v>
      </c>
      <c r="H32" s="56"/>
      <c r="I32" s="56"/>
      <c r="J32" s="62"/>
      <c r="K32" s="87"/>
      <c r="L32" s="94"/>
      <c r="M32" s="87"/>
      <c r="N32" s="207">
        <v>28</v>
      </c>
      <c r="O32" s="93"/>
      <c r="P32" s="93"/>
      <c r="Q32" s="87"/>
      <c r="R32" s="56"/>
      <c r="S32" s="87"/>
      <c r="T32" s="56"/>
      <c r="U32" s="94"/>
      <c r="V32" s="62"/>
      <c r="W32" s="88"/>
      <c r="X32" s="93"/>
      <c r="Y32" s="58"/>
      <c r="Z32" s="56"/>
      <c r="AA32" s="62"/>
      <c r="AB32" s="87"/>
      <c r="AC32" s="62"/>
      <c r="AD32" s="62"/>
      <c r="AE32" s="87"/>
      <c r="AF32" s="62"/>
      <c r="AG32" s="87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42" customHeight="1">
      <c r="A33" s="787"/>
      <c r="B33" s="761"/>
      <c r="C33" s="744"/>
      <c r="D33" s="214">
        <f t="shared" si="3"/>
        <v>34</v>
      </c>
      <c r="E33" s="1">
        <f t="shared" si="1"/>
        <v>34</v>
      </c>
      <c r="F33" s="80"/>
      <c r="G33" s="202" t="s">
        <v>114</v>
      </c>
      <c r="H33" s="56"/>
      <c r="I33" s="56"/>
      <c r="J33" s="62"/>
      <c r="K33" s="87"/>
      <c r="L33" s="94"/>
      <c r="M33" s="87"/>
      <c r="N33" s="63"/>
      <c r="O33" s="93"/>
      <c r="P33" s="93"/>
      <c r="Q33" s="87"/>
      <c r="R33" s="56"/>
      <c r="S33" s="87"/>
      <c r="T33" s="56"/>
      <c r="U33" s="94"/>
      <c r="V33" s="62"/>
      <c r="W33" s="88"/>
      <c r="X33" s="207">
        <v>34</v>
      </c>
      <c r="Y33" s="58"/>
      <c r="Z33" s="56"/>
      <c r="AA33" s="62"/>
      <c r="AB33" s="87"/>
      <c r="AC33" s="62"/>
      <c r="AD33" s="62"/>
      <c r="AE33" s="87"/>
      <c r="AF33" s="62"/>
      <c r="AG33" s="87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ht="42" customHeight="1">
      <c r="A34" s="787"/>
      <c r="B34" s="761"/>
      <c r="C34" s="744"/>
      <c r="D34" s="214">
        <f t="shared" si="3"/>
        <v>60</v>
      </c>
      <c r="E34" s="1">
        <f t="shared" si="1"/>
        <v>60</v>
      </c>
      <c r="F34" s="80"/>
      <c r="G34" s="202" t="s">
        <v>163</v>
      </c>
      <c r="H34" s="56"/>
      <c r="I34" s="204">
        <v>30</v>
      </c>
      <c r="J34" s="62"/>
      <c r="K34" s="87"/>
      <c r="L34" s="94"/>
      <c r="M34" s="87"/>
      <c r="N34" s="63"/>
      <c r="O34" s="93"/>
      <c r="P34" s="93"/>
      <c r="Q34" s="87"/>
      <c r="R34" s="56"/>
      <c r="S34" s="87"/>
      <c r="T34" s="204">
        <v>7</v>
      </c>
      <c r="U34" s="94"/>
      <c r="V34" s="62"/>
      <c r="W34" s="88"/>
      <c r="X34" s="93"/>
      <c r="Y34" s="207">
        <v>2</v>
      </c>
      <c r="Z34" s="204">
        <v>21</v>
      </c>
      <c r="AA34" s="62"/>
      <c r="AB34" s="87"/>
      <c r="AC34" s="62"/>
      <c r="AD34" s="62"/>
      <c r="AE34" s="87"/>
      <c r="AF34" s="62"/>
      <c r="AG34" s="87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ht="45" customHeight="1">
      <c r="A35" s="787"/>
      <c r="B35" s="761"/>
      <c r="C35" s="744"/>
      <c r="D35" s="214">
        <f t="shared" si="3"/>
        <v>50</v>
      </c>
      <c r="E35" s="1">
        <f t="shared" si="1"/>
        <v>50</v>
      </c>
      <c r="F35" s="80"/>
      <c r="G35" s="202" t="s">
        <v>125</v>
      </c>
      <c r="H35" s="204">
        <v>20</v>
      </c>
      <c r="I35" s="204">
        <v>30</v>
      </c>
      <c r="J35" s="62"/>
      <c r="K35" s="87"/>
      <c r="L35" s="94"/>
      <c r="M35" s="87"/>
      <c r="N35" s="62"/>
      <c r="O35" s="94"/>
      <c r="P35" s="94"/>
      <c r="Q35" s="87"/>
      <c r="R35" s="56"/>
      <c r="S35" s="87"/>
      <c r="T35" s="56"/>
      <c r="U35" s="94"/>
      <c r="V35" s="62"/>
      <c r="W35" s="87"/>
      <c r="X35" s="94"/>
      <c r="Y35" s="56"/>
      <c r="Z35" s="56"/>
      <c r="AA35" s="62"/>
      <c r="AB35" s="87"/>
      <c r="AC35" s="62"/>
      <c r="AD35" s="62"/>
      <c r="AE35" s="87"/>
      <c r="AF35" s="62"/>
      <c r="AG35" s="87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45" customHeight="1">
      <c r="A36" s="787"/>
      <c r="B36" s="761"/>
      <c r="C36" s="744"/>
      <c r="D36" s="245">
        <f t="shared" si="3"/>
        <v>26</v>
      </c>
      <c r="E36" s="1">
        <f t="shared" si="1"/>
        <v>26</v>
      </c>
      <c r="F36" s="80"/>
      <c r="G36" s="202" t="s">
        <v>128</v>
      </c>
      <c r="H36" s="56"/>
      <c r="I36" s="56"/>
      <c r="J36" s="62"/>
      <c r="K36" s="204">
        <v>3</v>
      </c>
      <c r="L36" s="94"/>
      <c r="M36" s="204">
        <v>1</v>
      </c>
      <c r="N36" s="62"/>
      <c r="O36" s="94"/>
      <c r="P36" s="94"/>
      <c r="Q36" s="204">
        <v>20</v>
      </c>
      <c r="R36" s="56"/>
      <c r="S36" s="204">
        <v>2</v>
      </c>
      <c r="T36" s="56"/>
      <c r="U36" s="94"/>
      <c r="V36" s="62"/>
      <c r="W36" s="87"/>
      <c r="X36" s="94"/>
      <c r="Y36" s="56"/>
      <c r="Z36" s="56"/>
      <c r="AA36" s="62"/>
      <c r="AB36" s="87"/>
      <c r="AC36" s="62"/>
      <c r="AD36" s="62"/>
      <c r="AE36" s="87"/>
      <c r="AF36" s="62"/>
      <c r="AG36" s="87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ht="45" customHeight="1">
      <c r="A37" s="788"/>
      <c r="B37" s="762"/>
      <c r="C37" s="763"/>
      <c r="D37" s="214">
        <f t="shared" si="3"/>
        <v>20</v>
      </c>
      <c r="E37" s="1">
        <f t="shared" si="1"/>
        <v>20</v>
      </c>
      <c r="F37" s="81"/>
      <c r="G37" s="202" t="s">
        <v>129</v>
      </c>
      <c r="H37" s="56"/>
      <c r="I37" s="204">
        <v>20</v>
      </c>
      <c r="J37" s="62"/>
      <c r="K37" s="87"/>
      <c r="L37" s="94"/>
      <c r="M37" s="87"/>
      <c r="N37" s="62"/>
      <c r="O37" s="94"/>
      <c r="P37" s="94"/>
      <c r="Q37" s="87"/>
      <c r="R37" s="56"/>
      <c r="S37" s="87"/>
      <c r="T37" s="56"/>
      <c r="U37" s="94"/>
      <c r="V37" s="62"/>
      <c r="W37" s="87"/>
      <c r="X37" s="94"/>
      <c r="Y37" s="56"/>
      <c r="Z37" s="56"/>
      <c r="AA37" s="62"/>
      <c r="AB37" s="87"/>
      <c r="AC37" s="62"/>
      <c r="AD37" s="62"/>
      <c r="AE37" s="87"/>
      <c r="AF37" s="62"/>
      <c r="AG37" s="87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ht="170.25" customHeight="1">
      <c r="A38" s="764" t="s">
        <v>38</v>
      </c>
      <c r="B38" s="340" t="s">
        <v>55</v>
      </c>
      <c r="C38" s="743">
        <v>27</v>
      </c>
      <c r="D38" s="107"/>
      <c r="E38" s="28"/>
      <c r="F38" s="82"/>
      <c r="G38" s="24"/>
      <c r="H38" s="56"/>
      <c r="I38" s="56"/>
      <c r="J38" s="62"/>
      <c r="K38" s="87"/>
      <c r="L38" s="93"/>
      <c r="M38" s="88"/>
      <c r="N38" s="63"/>
      <c r="O38" s="93"/>
      <c r="P38" s="93"/>
      <c r="Q38" s="87"/>
      <c r="R38" s="56"/>
      <c r="S38" s="87"/>
      <c r="T38" s="56"/>
      <c r="U38" s="94"/>
      <c r="V38" s="62"/>
      <c r="W38" s="87"/>
      <c r="X38" s="94"/>
      <c r="Y38" s="56"/>
      <c r="Z38" s="56"/>
      <c r="AA38" s="62"/>
      <c r="AB38" s="87"/>
      <c r="AC38" s="62"/>
      <c r="AD38" s="62"/>
      <c r="AE38" s="87"/>
      <c r="AF38" s="62"/>
      <c r="AG38" s="87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42" customHeight="1">
      <c r="A39" s="765"/>
      <c r="B39" s="341" t="s">
        <v>56</v>
      </c>
      <c r="C39" s="744"/>
      <c r="D39" s="214">
        <f aca="true" t="shared" si="4" ref="D39:D47">SUM(H39:AG39)</f>
        <v>37</v>
      </c>
      <c r="E39" s="1">
        <f>D39</f>
        <v>37</v>
      </c>
      <c r="F39" s="79"/>
      <c r="G39" s="202" t="s">
        <v>164</v>
      </c>
      <c r="H39" s="56"/>
      <c r="I39" s="204">
        <v>36</v>
      </c>
      <c r="J39" s="62"/>
      <c r="K39" s="87"/>
      <c r="L39" s="94"/>
      <c r="M39" s="87"/>
      <c r="N39" s="63"/>
      <c r="O39" s="93"/>
      <c r="P39" s="93"/>
      <c r="Q39" s="87"/>
      <c r="R39" s="56"/>
      <c r="S39" s="87"/>
      <c r="T39" s="56"/>
      <c r="U39" s="94"/>
      <c r="V39" s="62"/>
      <c r="W39" s="87"/>
      <c r="X39" s="94"/>
      <c r="Y39" s="56"/>
      <c r="Z39" s="56"/>
      <c r="AA39" s="62"/>
      <c r="AB39" s="87"/>
      <c r="AC39" s="62"/>
      <c r="AD39" s="204">
        <v>1</v>
      </c>
      <c r="AE39" s="87"/>
      <c r="AF39" s="62"/>
      <c r="AG39" s="87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ht="42" customHeight="1">
      <c r="A40" s="765"/>
      <c r="B40" s="735" t="s">
        <v>45</v>
      </c>
      <c r="C40" s="744"/>
      <c r="D40" s="214">
        <f t="shared" si="4"/>
        <v>22</v>
      </c>
      <c r="E40" s="23">
        <f aca="true" t="shared" si="5" ref="E40:E47">D40</f>
        <v>22</v>
      </c>
      <c r="F40" s="79"/>
      <c r="G40" s="202" t="s">
        <v>165</v>
      </c>
      <c r="H40" s="56"/>
      <c r="I40" s="204">
        <v>22</v>
      </c>
      <c r="J40" s="62"/>
      <c r="K40" s="87"/>
      <c r="L40" s="94"/>
      <c r="M40" s="87"/>
      <c r="N40" s="63"/>
      <c r="O40" s="93"/>
      <c r="P40" s="93"/>
      <c r="Q40" s="87"/>
      <c r="R40" s="56"/>
      <c r="S40" s="87"/>
      <c r="T40" s="56"/>
      <c r="U40" s="94"/>
      <c r="V40" s="62"/>
      <c r="W40" s="87"/>
      <c r="X40" s="94"/>
      <c r="Y40" s="56"/>
      <c r="Z40" s="56"/>
      <c r="AA40" s="62"/>
      <c r="AB40" s="87"/>
      <c r="AC40" s="62"/>
      <c r="AD40" s="62"/>
      <c r="AE40" s="87"/>
      <c r="AF40" s="62"/>
      <c r="AG40" s="87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ht="42" customHeight="1">
      <c r="A41" s="765"/>
      <c r="B41" s="736"/>
      <c r="C41" s="744"/>
      <c r="D41" s="214">
        <f t="shared" si="4"/>
        <v>22</v>
      </c>
      <c r="E41" s="23">
        <f t="shared" si="5"/>
        <v>22</v>
      </c>
      <c r="F41" s="80"/>
      <c r="G41" s="202" t="s">
        <v>159</v>
      </c>
      <c r="H41" s="56"/>
      <c r="I41" s="204">
        <v>22</v>
      </c>
      <c r="J41" s="62"/>
      <c r="K41" s="87"/>
      <c r="L41" s="94"/>
      <c r="M41" s="87"/>
      <c r="N41" s="63"/>
      <c r="O41" s="93"/>
      <c r="P41" s="93"/>
      <c r="Q41" s="87"/>
      <c r="R41" s="56"/>
      <c r="S41" s="87"/>
      <c r="T41" s="56"/>
      <c r="U41" s="94"/>
      <c r="V41" s="62"/>
      <c r="W41" s="87"/>
      <c r="X41" s="94"/>
      <c r="Y41" s="56"/>
      <c r="Z41" s="56"/>
      <c r="AA41" s="62"/>
      <c r="AB41" s="87"/>
      <c r="AC41" s="62"/>
      <c r="AD41" s="62"/>
      <c r="AE41" s="87"/>
      <c r="AF41" s="62"/>
      <c r="AG41" s="87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ht="42" customHeight="1">
      <c r="A42" s="765"/>
      <c r="B42" s="737"/>
      <c r="C42" s="744"/>
      <c r="D42" s="214">
        <f>SUM(H42:AG42)</f>
        <v>35</v>
      </c>
      <c r="E42" s="23">
        <f t="shared" si="5"/>
        <v>35</v>
      </c>
      <c r="F42" s="81"/>
      <c r="G42" s="202" t="s">
        <v>158</v>
      </c>
      <c r="H42" s="56"/>
      <c r="I42" s="204">
        <v>22</v>
      </c>
      <c r="J42" s="62"/>
      <c r="K42" s="87"/>
      <c r="L42" s="94"/>
      <c r="M42" s="87"/>
      <c r="N42" s="63"/>
      <c r="O42" s="93"/>
      <c r="P42" s="93"/>
      <c r="Q42" s="204">
        <v>12</v>
      </c>
      <c r="R42" s="56"/>
      <c r="S42" s="87"/>
      <c r="T42" s="56"/>
      <c r="U42" s="94"/>
      <c r="V42" s="62"/>
      <c r="W42" s="87"/>
      <c r="X42" s="94"/>
      <c r="Y42" s="56"/>
      <c r="Z42" s="204">
        <v>1</v>
      </c>
      <c r="AA42" s="62"/>
      <c r="AB42" s="87"/>
      <c r="AC42" s="62"/>
      <c r="AD42" s="62"/>
      <c r="AE42" s="87"/>
      <c r="AF42" s="62"/>
      <c r="AG42" s="87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ht="39" customHeight="1">
      <c r="A43" s="765"/>
      <c r="B43" s="342" t="s">
        <v>57</v>
      </c>
      <c r="C43" s="744"/>
      <c r="D43" s="214">
        <f t="shared" si="4"/>
        <v>20</v>
      </c>
      <c r="E43" s="1">
        <f t="shared" si="5"/>
        <v>20</v>
      </c>
      <c r="F43" s="81"/>
      <c r="G43" s="202" t="s">
        <v>175</v>
      </c>
      <c r="H43" s="56"/>
      <c r="I43" s="204">
        <v>20</v>
      </c>
      <c r="J43" s="62"/>
      <c r="K43" s="87"/>
      <c r="L43" s="94"/>
      <c r="M43" s="87"/>
      <c r="N43" s="63"/>
      <c r="O43" s="93"/>
      <c r="P43" s="93"/>
      <c r="Q43" s="87"/>
      <c r="R43" s="56"/>
      <c r="S43" s="87"/>
      <c r="T43" s="56"/>
      <c r="U43" s="94"/>
      <c r="V43" s="62"/>
      <c r="W43" s="87"/>
      <c r="X43" s="94"/>
      <c r="Y43" s="56"/>
      <c r="Z43" s="56"/>
      <c r="AA43" s="62"/>
      <c r="AB43" s="87"/>
      <c r="AC43" s="62"/>
      <c r="AD43" s="62"/>
      <c r="AE43" s="87"/>
      <c r="AF43" s="62"/>
      <c r="AG43" s="87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ht="39" customHeight="1">
      <c r="A44" s="765"/>
      <c r="B44" s="343" t="s">
        <v>58</v>
      </c>
      <c r="C44" s="744"/>
      <c r="D44" s="214">
        <f>SUM(H44:AG44)</f>
        <v>11</v>
      </c>
      <c r="E44" s="1">
        <f t="shared" si="5"/>
        <v>11</v>
      </c>
      <c r="F44" s="230"/>
      <c r="G44" s="202" t="s">
        <v>156</v>
      </c>
      <c r="H44" s="56"/>
      <c r="I44" s="204">
        <v>4</v>
      </c>
      <c r="J44" s="62"/>
      <c r="K44" s="204">
        <v>1</v>
      </c>
      <c r="L44" s="94"/>
      <c r="M44" s="87"/>
      <c r="N44" s="63"/>
      <c r="O44" s="93"/>
      <c r="P44" s="93"/>
      <c r="Q44" s="87"/>
      <c r="R44" s="56"/>
      <c r="S44" s="87"/>
      <c r="T44" s="56"/>
      <c r="U44" s="94"/>
      <c r="V44" s="62"/>
      <c r="W44" s="88"/>
      <c r="X44" s="93"/>
      <c r="Y44" s="58"/>
      <c r="Z44" s="204">
        <v>5</v>
      </c>
      <c r="AA44" s="62"/>
      <c r="AB44" s="87"/>
      <c r="AC44" s="62"/>
      <c r="AD44" s="204">
        <v>1</v>
      </c>
      <c r="AE44" s="87"/>
      <c r="AF44" s="62"/>
      <c r="AG44" s="87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ht="42" customHeight="1">
      <c r="A45" s="765"/>
      <c r="B45" s="340" t="s">
        <v>176</v>
      </c>
      <c r="C45" s="744"/>
      <c r="D45" s="214">
        <f>SUM(H45:AG45)</f>
        <v>8</v>
      </c>
      <c r="E45" s="1">
        <f t="shared" si="5"/>
        <v>8</v>
      </c>
      <c r="F45" s="82"/>
      <c r="G45" s="202" t="s">
        <v>130</v>
      </c>
      <c r="H45" s="56"/>
      <c r="I45" s="56"/>
      <c r="J45" s="62"/>
      <c r="K45" s="87"/>
      <c r="L45" s="94"/>
      <c r="M45" s="87"/>
      <c r="N45" s="63"/>
      <c r="O45" s="93"/>
      <c r="P45" s="93"/>
      <c r="Q45" s="87"/>
      <c r="R45" s="56"/>
      <c r="S45" s="87"/>
      <c r="T45" s="56"/>
      <c r="U45" s="94"/>
      <c r="V45" s="62"/>
      <c r="W45" s="88"/>
      <c r="X45" s="207">
        <v>1</v>
      </c>
      <c r="Y45" s="58"/>
      <c r="Z45" s="207">
        <v>6</v>
      </c>
      <c r="AA45" s="62"/>
      <c r="AB45" s="87"/>
      <c r="AC45" s="62"/>
      <c r="AD45" s="207">
        <v>1</v>
      </c>
      <c r="AE45" s="87"/>
      <c r="AF45" s="62"/>
      <c r="AG45" s="87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ht="42" customHeight="1">
      <c r="A46" s="765"/>
      <c r="B46" s="340" t="s">
        <v>177</v>
      </c>
      <c r="C46" s="744"/>
      <c r="D46" s="214">
        <f>SUM(H46:AG46)</f>
        <v>8</v>
      </c>
      <c r="E46" s="1">
        <f t="shared" si="5"/>
        <v>8</v>
      </c>
      <c r="F46" s="82"/>
      <c r="G46" s="202" t="s">
        <v>130</v>
      </c>
      <c r="H46" s="56"/>
      <c r="I46" s="56"/>
      <c r="J46" s="62"/>
      <c r="K46" s="87"/>
      <c r="L46" s="94"/>
      <c r="M46" s="87"/>
      <c r="N46" s="63"/>
      <c r="O46" s="93"/>
      <c r="P46" s="93"/>
      <c r="Q46" s="87"/>
      <c r="R46" s="56"/>
      <c r="S46" s="87"/>
      <c r="T46" s="56"/>
      <c r="U46" s="94"/>
      <c r="V46" s="62"/>
      <c r="W46" s="88"/>
      <c r="X46" s="207">
        <v>1</v>
      </c>
      <c r="Y46" s="58"/>
      <c r="Z46" s="207">
        <v>5</v>
      </c>
      <c r="AA46" s="62"/>
      <c r="AB46" s="87"/>
      <c r="AC46" s="62"/>
      <c r="AD46" s="207">
        <v>2</v>
      </c>
      <c r="AE46" s="87"/>
      <c r="AF46" s="62"/>
      <c r="AG46" s="87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ht="45" customHeight="1">
      <c r="A47" s="766"/>
      <c r="B47" s="343" t="s">
        <v>180</v>
      </c>
      <c r="C47" s="763"/>
      <c r="D47" s="214">
        <f t="shared" si="4"/>
        <v>5</v>
      </c>
      <c r="E47" s="1">
        <f t="shared" si="5"/>
        <v>5</v>
      </c>
      <c r="F47" s="230"/>
      <c r="G47" s="202" t="s">
        <v>92</v>
      </c>
      <c r="H47" s="56"/>
      <c r="I47" s="204">
        <v>5</v>
      </c>
      <c r="J47" s="62"/>
      <c r="K47" s="87"/>
      <c r="L47" s="94"/>
      <c r="M47" s="87"/>
      <c r="N47" s="63"/>
      <c r="O47" s="93"/>
      <c r="P47" s="93"/>
      <c r="Q47" s="87"/>
      <c r="R47" s="56"/>
      <c r="S47" s="87"/>
      <c r="T47" s="56"/>
      <c r="U47" s="94"/>
      <c r="V47" s="62"/>
      <c r="W47" s="88"/>
      <c r="X47" s="93"/>
      <c r="Y47" s="58"/>
      <c r="Z47" s="58"/>
      <c r="AA47" s="62"/>
      <c r="AB47" s="87"/>
      <c r="AC47" s="62"/>
      <c r="AD47" s="63"/>
      <c r="AE47" s="87"/>
      <c r="AF47" s="62"/>
      <c r="AG47" s="87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ht="30.75" customHeight="1">
      <c r="A48" s="39"/>
      <c r="B48" s="30" t="s">
        <v>40</v>
      </c>
      <c r="C48" s="344">
        <f>SUM(H48:AG48)</f>
        <v>896</v>
      </c>
      <c r="D48" s="1">
        <f>SUM(D14:D47)</f>
        <v>896</v>
      </c>
      <c r="E48" s="1">
        <f>SUM(E14:E47)</f>
        <v>896</v>
      </c>
      <c r="F48" s="1"/>
      <c r="G48" s="67" t="str">
        <f>IF(D48=C48,"Вірно !","Помилка ?")</f>
        <v>Вірно !</v>
      </c>
      <c r="H48" s="60">
        <f aca="true" t="shared" si="6" ref="H48:AG48">SUM(H14:H47)</f>
        <v>57</v>
      </c>
      <c r="I48" s="60">
        <f t="shared" si="6"/>
        <v>344</v>
      </c>
      <c r="J48" s="64">
        <f t="shared" si="6"/>
        <v>2</v>
      </c>
      <c r="K48" s="90">
        <f t="shared" si="6"/>
        <v>8</v>
      </c>
      <c r="L48" s="95">
        <f t="shared" si="6"/>
        <v>0</v>
      </c>
      <c r="M48" s="90">
        <f t="shared" si="6"/>
        <v>1</v>
      </c>
      <c r="N48" s="64">
        <f t="shared" si="6"/>
        <v>30</v>
      </c>
      <c r="O48" s="95">
        <f t="shared" si="6"/>
        <v>8</v>
      </c>
      <c r="P48" s="95">
        <f t="shared" si="6"/>
        <v>40</v>
      </c>
      <c r="Q48" s="90">
        <f t="shared" si="6"/>
        <v>119</v>
      </c>
      <c r="R48" s="60">
        <f t="shared" si="6"/>
        <v>0</v>
      </c>
      <c r="S48" s="90">
        <f t="shared" si="6"/>
        <v>5</v>
      </c>
      <c r="T48" s="60">
        <f t="shared" si="6"/>
        <v>8</v>
      </c>
      <c r="U48" s="95">
        <f t="shared" si="6"/>
        <v>25</v>
      </c>
      <c r="V48" s="64">
        <f t="shared" si="6"/>
        <v>0</v>
      </c>
      <c r="W48" s="90">
        <f t="shared" si="6"/>
        <v>16</v>
      </c>
      <c r="X48" s="95">
        <f t="shared" si="6"/>
        <v>53</v>
      </c>
      <c r="Y48" s="60">
        <f t="shared" si="6"/>
        <v>3</v>
      </c>
      <c r="Z48" s="60">
        <f t="shared" si="6"/>
        <v>130</v>
      </c>
      <c r="AA48" s="64">
        <f t="shared" si="6"/>
        <v>5</v>
      </c>
      <c r="AB48" s="90">
        <f t="shared" si="6"/>
        <v>0</v>
      </c>
      <c r="AC48" s="64">
        <f t="shared" si="6"/>
        <v>0</v>
      </c>
      <c r="AD48" s="64">
        <f t="shared" si="6"/>
        <v>41</v>
      </c>
      <c r="AE48" s="90">
        <f t="shared" si="6"/>
        <v>1</v>
      </c>
      <c r="AF48" s="64">
        <f t="shared" si="6"/>
        <v>0</v>
      </c>
      <c r="AG48" s="91">
        <f t="shared" si="6"/>
        <v>0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8" s="55" customFormat="1" ht="17.25" customHeight="1">
      <c r="A49" s="780" t="s">
        <v>46</v>
      </c>
      <c r="B49" s="781"/>
      <c r="C49" s="782"/>
      <c r="D49" s="782"/>
      <c r="E49" s="781"/>
      <c r="F49" s="781"/>
      <c r="G49" s="782"/>
      <c r="H49" s="782"/>
      <c r="I49" s="782"/>
      <c r="J49" s="782"/>
      <c r="K49" s="782"/>
      <c r="L49" s="782"/>
      <c r="M49" s="782"/>
      <c r="N49" s="782"/>
      <c r="O49" s="782"/>
      <c r="P49" s="782"/>
      <c r="Q49" s="782"/>
      <c r="R49" s="782"/>
      <c r="S49" s="782"/>
      <c r="T49" s="782"/>
      <c r="U49" s="782"/>
      <c r="V49" s="782"/>
      <c r="W49" s="782"/>
      <c r="X49" s="782"/>
      <c r="Y49" s="782"/>
      <c r="Z49" s="782"/>
      <c r="AA49" s="782"/>
      <c r="AB49" s="782"/>
      <c r="AC49" s="782"/>
      <c r="AD49" s="782"/>
      <c r="AE49" s="782"/>
      <c r="AF49" s="782"/>
      <c r="AG49" s="783"/>
      <c r="AH49" s="53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7" s="31" customFormat="1" ht="87.75" customHeight="1">
      <c r="A50" s="748" t="s">
        <v>33</v>
      </c>
      <c r="B50" s="712" t="s">
        <v>63</v>
      </c>
      <c r="C50" s="669">
        <v>27</v>
      </c>
      <c r="D50" s="35"/>
      <c r="E50" s="32"/>
      <c r="F50" s="215">
        <f aca="true" t="shared" si="7" ref="F50:F63">SUM(H50:AG50)</f>
        <v>38</v>
      </c>
      <c r="G50" s="208" t="s">
        <v>178</v>
      </c>
      <c r="H50" s="209">
        <v>27</v>
      </c>
      <c r="I50" s="209">
        <v>11</v>
      </c>
      <c r="J50" s="62"/>
      <c r="K50" s="87"/>
      <c r="L50" s="93"/>
      <c r="M50" s="88"/>
      <c r="N50" s="63"/>
      <c r="O50" s="93"/>
      <c r="P50" s="93"/>
      <c r="Q50" s="87"/>
      <c r="R50" s="56"/>
      <c r="S50" s="87"/>
      <c r="T50" s="56"/>
      <c r="U50" s="94"/>
      <c r="V50" s="62"/>
      <c r="W50" s="87"/>
      <c r="X50" s="94"/>
      <c r="Y50" s="56"/>
      <c r="Z50" s="56"/>
      <c r="AA50" s="62"/>
      <c r="AB50" s="87"/>
      <c r="AC50" s="62"/>
      <c r="AD50" s="62"/>
      <c r="AE50" s="87"/>
      <c r="AF50" s="62"/>
      <c r="AG50" s="87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31" customFormat="1" ht="87.75" customHeight="1">
      <c r="A51" s="749"/>
      <c r="B51" s="713"/>
      <c r="C51" s="670"/>
      <c r="D51" s="36"/>
      <c r="E51" s="33"/>
      <c r="F51" s="215">
        <f t="shared" si="7"/>
        <v>33</v>
      </c>
      <c r="G51" s="208" t="s">
        <v>108</v>
      </c>
      <c r="H51" s="56"/>
      <c r="I51" s="56"/>
      <c r="J51" s="62"/>
      <c r="K51" s="209">
        <v>6</v>
      </c>
      <c r="L51" s="94"/>
      <c r="M51" s="87"/>
      <c r="N51" s="63"/>
      <c r="O51" s="93"/>
      <c r="P51" s="212">
        <v>7</v>
      </c>
      <c r="Q51" s="209">
        <v>9</v>
      </c>
      <c r="R51" s="209">
        <v>2</v>
      </c>
      <c r="S51" s="87"/>
      <c r="T51" s="56"/>
      <c r="U51" s="209">
        <v>1</v>
      </c>
      <c r="V51" s="62"/>
      <c r="W51" s="87"/>
      <c r="X51" s="94"/>
      <c r="Y51" s="209">
        <v>2</v>
      </c>
      <c r="Z51" s="209">
        <v>3</v>
      </c>
      <c r="AA51" s="209">
        <v>3</v>
      </c>
      <c r="AB51" s="87"/>
      <c r="AC51" s="62"/>
      <c r="AD51" s="62"/>
      <c r="AE51" s="87"/>
      <c r="AF51" s="62"/>
      <c r="AG51" s="87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31" customFormat="1" ht="67.5" customHeight="1">
      <c r="A52" s="738" t="s">
        <v>34</v>
      </c>
      <c r="B52" s="712" t="s">
        <v>64</v>
      </c>
      <c r="C52" s="669">
        <v>27</v>
      </c>
      <c r="D52" s="32"/>
      <c r="E52" s="37"/>
      <c r="F52" s="213">
        <f t="shared" si="7"/>
        <v>14</v>
      </c>
      <c r="G52" s="208" t="s">
        <v>226</v>
      </c>
      <c r="H52" s="209">
        <v>6</v>
      </c>
      <c r="I52" s="209">
        <v>3</v>
      </c>
      <c r="J52" s="62"/>
      <c r="K52" s="87"/>
      <c r="L52" s="93"/>
      <c r="M52" s="88"/>
      <c r="N52" s="63"/>
      <c r="O52" s="212">
        <v>1</v>
      </c>
      <c r="P52" s="93"/>
      <c r="Q52" s="87"/>
      <c r="R52" s="56"/>
      <c r="S52" s="87"/>
      <c r="T52" s="56"/>
      <c r="U52" s="94"/>
      <c r="V52" s="62"/>
      <c r="W52" s="87"/>
      <c r="X52" s="94"/>
      <c r="Y52" s="56"/>
      <c r="Z52" s="209">
        <v>4</v>
      </c>
      <c r="AA52" s="62"/>
      <c r="AB52" s="87"/>
      <c r="AC52" s="62"/>
      <c r="AD52" s="62"/>
      <c r="AE52" s="87"/>
      <c r="AF52" s="62"/>
      <c r="AG52" s="87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31" customFormat="1" ht="67.5" customHeight="1">
      <c r="A53" s="739"/>
      <c r="B53" s="713"/>
      <c r="C53" s="670"/>
      <c r="D53" s="33"/>
      <c r="E53" s="38"/>
      <c r="F53" s="213">
        <f t="shared" si="7"/>
        <v>21</v>
      </c>
      <c r="G53" s="208" t="s">
        <v>218</v>
      </c>
      <c r="H53" s="56"/>
      <c r="I53" s="56"/>
      <c r="J53" s="62"/>
      <c r="K53" s="87"/>
      <c r="L53" s="94"/>
      <c r="M53" s="87"/>
      <c r="N53" s="63"/>
      <c r="O53" s="93"/>
      <c r="P53" s="93"/>
      <c r="Q53" s="87"/>
      <c r="R53" s="56"/>
      <c r="S53" s="87"/>
      <c r="T53" s="56"/>
      <c r="U53" s="94"/>
      <c r="V53" s="62"/>
      <c r="W53" s="87"/>
      <c r="X53" s="94"/>
      <c r="Y53" s="209">
        <v>21</v>
      </c>
      <c r="Z53" s="56"/>
      <c r="AA53" s="62"/>
      <c r="AB53" s="87"/>
      <c r="AC53" s="62"/>
      <c r="AD53" s="62"/>
      <c r="AE53" s="87"/>
      <c r="AF53" s="62"/>
      <c r="AG53" s="87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31" customFormat="1" ht="155.25" customHeight="1">
      <c r="A54" s="775" t="s">
        <v>35</v>
      </c>
      <c r="B54" s="712" t="s">
        <v>183</v>
      </c>
      <c r="C54" s="634">
        <v>27</v>
      </c>
      <c r="D54" s="32"/>
      <c r="E54" s="37"/>
      <c r="F54" s="213">
        <f aca="true" t="shared" si="8" ref="F54:F59">SUM(H54:AG54)</f>
        <v>28</v>
      </c>
      <c r="G54" s="208" t="s">
        <v>253</v>
      </c>
      <c r="H54" s="209">
        <v>21</v>
      </c>
      <c r="I54" s="209">
        <v>7</v>
      </c>
      <c r="J54" s="62"/>
      <c r="K54" s="87"/>
      <c r="L54" s="93"/>
      <c r="M54" s="88"/>
      <c r="N54" s="63"/>
      <c r="O54" s="93"/>
      <c r="P54" s="93"/>
      <c r="Q54" s="87"/>
      <c r="R54" s="56"/>
      <c r="S54" s="87"/>
      <c r="T54" s="56"/>
      <c r="U54" s="94"/>
      <c r="V54" s="62"/>
      <c r="W54" s="87"/>
      <c r="X54" s="94"/>
      <c r="Y54" s="56"/>
      <c r="Z54" s="56"/>
      <c r="AA54" s="62"/>
      <c r="AB54" s="87"/>
      <c r="AC54" s="62"/>
      <c r="AD54" s="62"/>
      <c r="AE54" s="87"/>
      <c r="AF54" s="62"/>
      <c r="AG54" s="87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31" customFormat="1" ht="155.25" customHeight="1">
      <c r="A55" s="776"/>
      <c r="B55" s="713"/>
      <c r="C55" s="654"/>
      <c r="D55" s="33"/>
      <c r="E55" s="38"/>
      <c r="F55" s="213">
        <f t="shared" si="8"/>
        <v>18</v>
      </c>
      <c r="G55" s="208" t="s">
        <v>242</v>
      </c>
      <c r="H55" s="56"/>
      <c r="I55" s="56"/>
      <c r="J55" s="62"/>
      <c r="K55" s="209">
        <v>5</v>
      </c>
      <c r="L55" s="94"/>
      <c r="M55" s="87"/>
      <c r="N55" s="63"/>
      <c r="O55" s="93"/>
      <c r="P55" s="212">
        <v>6</v>
      </c>
      <c r="Q55" s="87"/>
      <c r="R55" s="209">
        <v>1</v>
      </c>
      <c r="S55" s="87"/>
      <c r="T55" s="56"/>
      <c r="U55" s="209">
        <v>2</v>
      </c>
      <c r="V55" s="62"/>
      <c r="W55" s="87"/>
      <c r="X55" s="94"/>
      <c r="Y55" s="56"/>
      <c r="Z55" s="209">
        <v>3</v>
      </c>
      <c r="AA55" s="209">
        <v>1</v>
      </c>
      <c r="AB55" s="87"/>
      <c r="AC55" s="62"/>
      <c r="AD55" s="62"/>
      <c r="AE55" s="87"/>
      <c r="AF55" s="62"/>
      <c r="AG55" s="87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31" customFormat="1" ht="76.5" customHeight="1">
      <c r="A56" s="741" t="s">
        <v>36</v>
      </c>
      <c r="B56" s="712" t="s">
        <v>65</v>
      </c>
      <c r="C56" s="634">
        <v>27</v>
      </c>
      <c r="D56" s="32"/>
      <c r="E56" s="37"/>
      <c r="F56" s="213">
        <f t="shared" si="8"/>
        <v>26</v>
      </c>
      <c r="G56" s="208" t="s">
        <v>216</v>
      </c>
      <c r="H56" s="56"/>
      <c r="I56" s="56"/>
      <c r="J56" s="62"/>
      <c r="K56" s="87"/>
      <c r="L56" s="93"/>
      <c r="M56" s="88"/>
      <c r="N56" s="63"/>
      <c r="O56" s="93"/>
      <c r="P56" s="93"/>
      <c r="Q56" s="209">
        <v>26</v>
      </c>
      <c r="R56" s="56"/>
      <c r="S56" s="87"/>
      <c r="T56" s="56"/>
      <c r="U56" s="94"/>
      <c r="V56" s="62"/>
      <c r="W56" s="87"/>
      <c r="X56" s="94"/>
      <c r="Y56" s="56"/>
      <c r="Z56" s="56"/>
      <c r="AA56" s="62"/>
      <c r="AB56" s="87"/>
      <c r="AC56" s="62"/>
      <c r="AD56" s="62"/>
      <c r="AE56" s="87"/>
      <c r="AF56" s="62"/>
      <c r="AG56" s="87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31" customFormat="1" ht="76.5" customHeight="1">
      <c r="A57" s="742"/>
      <c r="B57" s="713"/>
      <c r="C57" s="654"/>
      <c r="D57" s="33"/>
      <c r="E57" s="38"/>
      <c r="F57" s="213">
        <f t="shared" si="8"/>
        <v>25</v>
      </c>
      <c r="G57" s="208" t="s">
        <v>267</v>
      </c>
      <c r="H57" s="56"/>
      <c r="I57" s="56"/>
      <c r="J57" s="62"/>
      <c r="K57" s="87"/>
      <c r="L57" s="94"/>
      <c r="M57" s="87"/>
      <c r="N57" s="63"/>
      <c r="O57" s="93"/>
      <c r="P57" s="93"/>
      <c r="Q57" s="209">
        <v>25</v>
      </c>
      <c r="R57" s="56"/>
      <c r="S57" s="87"/>
      <c r="T57" s="56"/>
      <c r="U57" s="94"/>
      <c r="V57" s="62"/>
      <c r="W57" s="87"/>
      <c r="X57" s="94"/>
      <c r="Y57" s="56"/>
      <c r="Z57" s="56"/>
      <c r="AA57" s="62"/>
      <c r="AB57" s="87"/>
      <c r="AC57" s="62"/>
      <c r="AD57" s="62"/>
      <c r="AE57" s="87"/>
      <c r="AF57" s="62"/>
      <c r="AG57" s="87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31" customFormat="1" ht="76.5" customHeight="1">
      <c r="A58" s="742"/>
      <c r="B58" s="713"/>
      <c r="C58" s="654"/>
      <c r="D58" s="33"/>
      <c r="E58" s="38"/>
      <c r="F58" s="213">
        <f t="shared" si="8"/>
        <v>19</v>
      </c>
      <c r="G58" s="208" t="s">
        <v>217</v>
      </c>
      <c r="H58" s="209">
        <v>9</v>
      </c>
      <c r="I58" s="56"/>
      <c r="J58" s="62"/>
      <c r="K58" s="87"/>
      <c r="L58" s="94"/>
      <c r="M58" s="87"/>
      <c r="N58" s="63"/>
      <c r="O58" s="93"/>
      <c r="P58" s="212">
        <v>5</v>
      </c>
      <c r="Q58" s="87"/>
      <c r="R58" s="56"/>
      <c r="S58" s="87"/>
      <c r="T58" s="56"/>
      <c r="U58" s="94"/>
      <c r="V58" s="62"/>
      <c r="W58" s="88"/>
      <c r="X58" s="93"/>
      <c r="Y58" s="212">
        <v>1</v>
      </c>
      <c r="Z58" s="209">
        <v>4</v>
      </c>
      <c r="AA58" s="62"/>
      <c r="AB58" s="87"/>
      <c r="AC58" s="62"/>
      <c r="AD58" s="62"/>
      <c r="AE58" s="87"/>
      <c r="AF58" s="62"/>
      <c r="AG58" s="87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31" customFormat="1" ht="43.5" customHeight="1">
      <c r="A59" s="745" t="s">
        <v>37</v>
      </c>
      <c r="B59" s="750" t="s">
        <v>66</v>
      </c>
      <c r="C59" s="669">
        <v>27</v>
      </c>
      <c r="D59" s="35"/>
      <c r="E59" s="32"/>
      <c r="F59" s="213">
        <f t="shared" si="8"/>
        <v>15</v>
      </c>
      <c r="G59" s="208" t="s">
        <v>291</v>
      </c>
      <c r="H59" s="56"/>
      <c r="I59" s="209">
        <v>2</v>
      </c>
      <c r="J59" s="62"/>
      <c r="K59" s="87"/>
      <c r="L59" s="94"/>
      <c r="M59" s="87"/>
      <c r="N59" s="63"/>
      <c r="O59" s="93"/>
      <c r="P59" s="93"/>
      <c r="Q59" s="87"/>
      <c r="R59" s="209">
        <v>5</v>
      </c>
      <c r="S59" s="87"/>
      <c r="T59" s="56"/>
      <c r="U59" s="94"/>
      <c r="V59" s="62"/>
      <c r="W59" s="88"/>
      <c r="X59" s="93"/>
      <c r="Y59" s="58"/>
      <c r="Z59" s="209">
        <v>8</v>
      </c>
      <c r="AA59" s="62"/>
      <c r="AB59" s="87"/>
      <c r="AC59" s="62"/>
      <c r="AD59" s="62"/>
      <c r="AE59" s="87"/>
      <c r="AF59" s="62"/>
      <c r="AG59" s="87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31" customFormat="1" ht="43.5" customHeight="1">
      <c r="A60" s="746"/>
      <c r="B60" s="751"/>
      <c r="C60" s="670"/>
      <c r="D60" s="36"/>
      <c r="E60" s="33"/>
      <c r="F60" s="213">
        <f t="shared" si="7"/>
        <v>19</v>
      </c>
      <c r="G60" s="208" t="s">
        <v>254</v>
      </c>
      <c r="H60" s="56"/>
      <c r="I60" s="56"/>
      <c r="J60" s="62"/>
      <c r="K60" s="87"/>
      <c r="L60" s="212">
        <v>10</v>
      </c>
      <c r="M60" s="88"/>
      <c r="N60" s="63"/>
      <c r="O60" s="212">
        <v>1</v>
      </c>
      <c r="P60" s="93"/>
      <c r="Q60" s="87"/>
      <c r="R60" s="56"/>
      <c r="S60" s="87"/>
      <c r="T60" s="56"/>
      <c r="U60" s="209">
        <v>1</v>
      </c>
      <c r="V60" s="62"/>
      <c r="W60" s="87"/>
      <c r="X60" s="209">
        <v>7</v>
      </c>
      <c r="Y60" s="56"/>
      <c r="Z60" s="56"/>
      <c r="AA60" s="62"/>
      <c r="AB60" s="87"/>
      <c r="AC60" s="62"/>
      <c r="AD60" s="62"/>
      <c r="AE60" s="87"/>
      <c r="AF60" s="62"/>
      <c r="AG60" s="87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31" customFormat="1" ht="43.5" customHeight="1">
      <c r="A61" s="746"/>
      <c r="B61" s="751"/>
      <c r="C61" s="670"/>
      <c r="D61" s="36"/>
      <c r="E61" s="33"/>
      <c r="F61" s="213">
        <f t="shared" si="7"/>
        <v>16</v>
      </c>
      <c r="G61" s="208" t="s">
        <v>278</v>
      </c>
      <c r="H61" s="56"/>
      <c r="I61" s="56"/>
      <c r="J61" s="209">
        <v>2</v>
      </c>
      <c r="K61" s="87"/>
      <c r="L61" s="94"/>
      <c r="M61" s="87"/>
      <c r="N61" s="212">
        <v>2</v>
      </c>
      <c r="O61" s="93"/>
      <c r="P61" s="93"/>
      <c r="Q61" s="209">
        <v>7</v>
      </c>
      <c r="R61" s="56"/>
      <c r="S61" s="87"/>
      <c r="T61" s="56"/>
      <c r="U61" s="94"/>
      <c r="V61" s="62"/>
      <c r="W61" s="209">
        <v>3</v>
      </c>
      <c r="X61" s="94"/>
      <c r="Y61" s="56"/>
      <c r="Z61" s="56"/>
      <c r="AA61" s="209">
        <v>2</v>
      </c>
      <c r="AB61" s="87"/>
      <c r="AC61" s="62"/>
      <c r="AD61" s="62"/>
      <c r="AE61" s="87"/>
      <c r="AF61" s="62"/>
      <c r="AG61" s="87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31" customFormat="1" ht="43.5" customHeight="1">
      <c r="A62" s="746"/>
      <c r="B62" s="751"/>
      <c r="C62" s="670"/>
      <c r="D62" s="36"/>
      <c r="E62" s="33"/>
      <c r="F62" s="213">
        <f t="shared" si="7"/>
        <v>28</v>
      </c>
      <c r="G62" s="208" t="s">
        <v>255</v>
      </c>
      <c r="H62" s="209">
        <v>28</v>
      </c>
      <c r="I62" s="56"/>
      <c r="J62" s="62"/>
      <c r="K62" s="87"/>
      <c r="L62" s="94"/>
      <c r="M62" s="87"/>
      <c r="N62" s="63"/>
      <c r="O62" s="93"/>
      <c r="P62" s="93"/>
      <c r="Q62" s="87"/>
      <c r="R62" s="56"/>
      <c r="S62" s="87"/>
      <c r="T62" s="56"/>
      <c r="U62" s="94"/>
      <c r="V62" s="62"/>
      <c r="W62" s="88"/>
      <c r="X62" s="93"/>
      <c r="Y62" s="58"/>
      <c r="Z62" s="56"/>
      <c r="AA62" s="62"/>
      <c r="AB62" s="87"/>
      <c r="AC62" s="62"/>
      <c r="AD62" s="62"/>
      <c r="AE62" s="87"/>
      <c r="AF62" s="62"/>
      <c r="AG62" s="87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31" customFormat="1" ht="43.5" customHeight="1">
      <c r="A63" s="747"/>
      <c r="B63" s="752"/>
      <c r="C63" s="671"/>
      <c r="D63" s="246"/>
      <c r="E63" s="34"/>
      <c r="F63" s="213">
        <f t="shared" si="7"/>
        <v>20</v>
      </c>
      <c r="G63" s="208" t="s">
        <v>256</v>
      </c>
      <c r="H63" s="209">
        <v>20</v>
      </c>
      <c r="I63" s="56"/>
      <c r="J63" s="62"/>
      <c r="K63" s="87"/>
      <c r="L63" s="94"/>
      <c r="M63" s="87"/>
      <c r="N63" s="63"/>
      <c r="O63" s="93"/>
      <c r="P63" s="93"/>
      <c r="Q63" s="87"/>
      <c r="R63" s="56"/>
      <c r="S63" s="87"/>
      <c r="T63" s="56"/>
      <c r="U63" s="94"/>
      <c r="V63" s="62"/>
      <c r="W63" s="88"/>
      <c r="X63" s="93"/>
      <c r="Y63" s="58"/>
      <c r="Z63" s="56"/>
      <c r="AA63" s="62"/>
      <c r="AB63" s="87"/>
      <c r="AC63" s="62"/>
      <c r="AD63" s="62"/>
      <c r="AE63" s="87"/>
      <c r="AF63" s="62"/>
      <c r="AG63" s="87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ht="30.75" customHeight="1">
      <c r="A64" s="29"/>
      <c r="B64" s="30" t="s">
        <v>40</v>
      </c>
      <c r="C64" s="66">
        <f>SUM(H64:AG64)</f>
        <v>320</v>
      </c>
      <c r="D64" s="171"/>
      <c r="E64" s="171"/>
      <c r="F64" s="1">
        <f>SUM(F50:F63)</f>
        <v>320</v>
      </c>
      <c r="G64" s="67" t="str">
        <f>IF(F64=C64,"Вірно !","Помилка ?")</f>
        <v>Вірно !</v>
      </c>
      <c r="H64" s="60">
        <f aca="true" t="shared" si="9" ref="H64:AU64">SUM(H50:H63)</f>
        <v>111</v>
      </c>
      <c r="I64" s="60">
        <f t="shared" si="9"/>
        <v>23</v>
      </c>
      <c r="J64" s="64">
        <f t="shared" si="9"/>
        <v>2</v>
      </c>
      <c r="K64" s="90">
        <f t="shared" si="9"/>
        <v>11</v>
      </c>
      <c r="L64" s="95">
        <f t="shared" si="9"/>
        <v>10</v>
      </c>
      <c r="M64" s="90">
        <f t="shared" si="9"/>
        <v>0</v>
      </c>
      <c r="N64" s="64">
        <f t="shared" si="9"/>
        <v>2</v>
      </c>
      <c r="O64" s="95">
        <f t="shared" si="9"/>
        <v>2</v>
      </c>
      <c r="P64" s="95">
        <f t="shared" si="9"/>
        <v>18</v>
      </c>
      <c r="Q64" s="90">
        <f t="shared" si="9"/>
        <v>67</v>
      </c>
      <c r="R64" s="60">
        <f t="shared" si="9"/>
        <v>8</v>
      </c>
      <c r="S64" s="90">
        <f t="shared" si="9"/>
        <v>0</v>
      </c>
      <c r="T64" s="60">
        <f t="shared" si="9"/>
        <v>0</v>
      </c>
      <c r="U64" s="95">
        <f t="shared" si="9"/>
        <v>4</v>
      </c>
      <c r="V64" s="64">
        <f t="shared" si="9"/>
        <v>0</v>
      </c>
      <c r="W64" s="90">
        <f t="shared" si="9"/>
        <v>3</v>
      </c>
      <c r="X64" s="95">
        <f t="shared" si="9"/>
        <v>7</v>
      </c>
      <c r="Y64" s="60">
        <f t="shared" si="9"/>
        <v>24</v>
      </c>
      <c r="Z64" s="60">
        <f t="shared" si="9"/>
        <v>22</v>
      </c>
      <c r="AA64" s="64">
        <f t="shared" si="9"/>
        <v>6</v>
      </c>
      <c r="AB64" s="90">
        <f t="shared" si="9"/>
        <v>0</v>
      </c>
      <c r="AC64" s="64">
        <f t="shared" si="9"/>
        <v>0</v>
      </c>
      <c r="AD64" s="64">
        <f t="shared" si="9"/>
        <v>0</v>
      </c>
      <c r="AE64" s="90">
        <f t="shared" si="9"/>
        <v>0</v>
      </c>
      <c r="AF64" s="64">
        <f t="shared" si="9"/>
        <v>0</v>
      </c>
      <c r="AG64" s="90">
        <f t="shared" si="9"/>
        <v>0</v>
      </c>
      <c r="AH64" s="1">
        <f t="shared" si="9"/>
        <v>0</v>
      </c>
      <c r="AI64" s="1">
        <f t="shared" si="9"/>
        <v>0</v>
      </c>
      <c r="AJ64" s="1">
        <f t="shared" si="9"/>
        <v>0</v>
      </c>
      <c r="AK64" s="1">
        <f t="shared" si="9"/>
        <v>0</v>
      </c>
      <c r="AL64" s="1">
        <f t="shared" si="9"/>
        <v>0</v>
      </c>
      <c r="AM64" s="1">
        <f t="shared" si="9"/>
        <v>0</v>
      </c>
      <c r="AN64" s="1">
        <f t="shared" si="9"/>
        <v>0</v>
      </c>
      <c r="AO64" s="1">
        <f t="shared" si="9"/>
        <v>0</v>
      </c>
      <c r="AP64" s="1">
        <f t="shared" si="9"/>
        <v>0</v>
      </c>
      <c r="AQ64" s="1">
        <f t="shared" si="9"/>
        <v>0</v>
      </c>
      <c r="AR64" s="1">
        <f t="shared" si="9"/>
        <v>0</v>
      </c>
      <c r="AS64" s="1">
        <f t="shared" si="9"/>
        <v>0</v>
      </c>
      <c r="AT64" s="1">
        <f t="shared" si="9"/>
        <v>0</v>
      </c>
      <c r="AU64" s="1">
        <f t="shared" si="9"/>
        <v>0</v>
      </c>
    </row>
    <row r="65" spans="1:33" s="352" customFormat="1" ht="54" customHeight="1">
      <c r="A65" s="346" t="s">
        <v>302</v>
      </c>
      <c r="B65" s="347"/>
      <c r="C65" s="348"/>
      <c r="D65" s="349"/>
      <c r="E65" s="349"/>
      <c r="F65" s="349"/>
      <c r="G65" s="349"/>
      <c r="H65" s="349"/>
      <c r="I65" s="349"/>
      <c r="J65" s="349"/>
      <c r="K65" s="349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1" t="s">
        <v>301</v>
      </c>
      <c r="AA65" s="351"/>
      <c r="AB65" s="351"/>
      <c r="AC65" s="351"/>
      <c r="AD65" s="350"/>
      <c r="AE65" s="350"/>
      <c r="AF65" s="350"/>
      <c r="AG65" s="350"/>
    </row>
    <row r="66" spans="1:33" ht="18">
      <c r="A66" s="21"/>
      <c r="B66" s="21"/>
      <c r="C66" s="21"/>
      <c r="D66" s="21"/>
      <c r="E66" s="21"/>
      <c r="F66" s="83"/>
      <c r="G66" s="21"/>
      <c r="H66" s="21"/>
      <c r="I66" s="21"/>
      <c r="J66" s="21"/>
      <c r="K66" s="21"/>
      <c r="L66" s="21"/>
      <c r="M66" s="21"/>
      <c r="N66" s="21"/>
      <c r="O66" s="2"/>
      <c r="P66" s="2"/>
      <c r="Q66" s="2"/>
      <c r="R66" s="2"/>
      <c r="S66" s="5"/>
      <c r="T66" s="5"/>
      <c r="U66" s="5"/>
      <c r="V66" s="740"/>
      <c r="W66" s="740"/>
      <c r="X66" s="740"/>
      <c r="Y66" s="740"/>
      <c r="Z66" s="740"/>
      <c r="AA66" s="740"/>
      <c r="AB66" s="740"/>
      <c r="AC66" s="740"/>
      <c r="AD66" s="740"/>
      <c r="AE66" s="740"/>
      <c r="AF66" s="2"/>
      <c r="AG66" s="2"/>
    </row>
    <row r="67" spans="1:33" ht="16.5">
      <c r="A67" s="20"/>
      <c r="B67" s="20"/>
      <c r="C67" s="20"/>
      <c r="D67" s="20"/>
      <c r="E67" s="20"/>
      <c r="F67" s="84"/>
      <c r="G67" s="2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"/>
      <c r="AD67" s="2"/>
      <c r="AE67" s="2"/>
      <c r="AF67" s="2"/>
      <c r="AG67" s="2"/>
    </row>
    <row r="69" ht="12.75">
      <c r="A69" s="18"/>
    </row>
  </sheetData>
  <sheetProtection/>
  <mergeCells count="41">
    <mergeCell ref="A14:A19"/>
    <mergeCell ref="A54:A55"/>
    <mergeCell ref="A6:AG6"/>
    <mergeCell ref="B52:B53"/>
    <mergeCell ref="D10:F10"/>
    <mergeCell ref="A49:AG49"/>
    <mergeCell ref="B14:B19"/>
    <mergeCell ref="A23:A37"/>
    <mergeCell ref="C23:C37"/>
    <mergeCell ref="A13:AG13"/>
    <mergeCell ref="C10:C11"/>
    <mergeCell ref="A10:A11"/>
    <mergeCell ref="B23:B37"/>
    <mergeCell ref="C38:C47"/>
    <mergeCell ref="A38:A47"/>
    <mergeCell ref="S4:AE4"/>
    <mergeCell ref="AC5:AF5"/>
    <mergeCell ref="B10:B11"/>
    <mergeCell ref="A7:AG7"/>
    <mergeCell ref="H10:AG10"/>
    <mergeCell ref="S5:AA5"/>
    <mergeCell ref="C14:C19"/>
    <mergeCell ref="A59:A63"/>
    <mergeCell ref="C59:C63"/>
    <mergeCell ref="A50:A51"/>
    <mergeCell ref="B59:B63"/>
    <mergeCell ref="S1:AA1"/>
    <mergeCell ref="G10:G11"/>
    <mergeCell ref="W3:Z3"/>
    <mergeCell ref="C50:C51"/>
    <mergeCell ref="A8:AG8"/>
    <mergeCell ref="B40:B42"/>
    <mergeCell ref="B50:B51"/>
    <mergeCell ref="B54:B55"/>
    <mergeCell ref="C54:C55"/>
    <mergeCell ref="A52:A53"/>
    <mergeCell ref="V66:AE66"/>
    <mergeCell ref="C56:C58"/>
    <mergeCell ref="A56:A58"/>
    <mergeCell ref="B56:B58"/>
    <mergeCell ref="C52:C53"/>
  </mergeCells>
  <printOptions horizontalCentered="1"/>
  <pageMargins left="0.5118110236220472" right="0.1968503937007874" top="0.5905511811023623" bottom="0.2755905511811024" header="0.31496062992125984" footer="0.1968503937007874"/>
  <pageSetup firstPageNumber="1" useFirstPageNumber="1" fitToHeight="19" horizontalDpi="600" verticalDpi="600" orientation="landscape" paperSize="9" scale="70" r:id="rId1"/>
  <headerFooter differentFirst="1">
    <oddHeader>&amp;C&amp;P&amp;RПродовження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Юлія Микол. Абакумова</cp:lastModifiedBy>
  <cp:lastPrinted>2018-11-30T13:15:02Z</cp:lastPrinted>
  <dcterms:created xsi:type="dcterms:W3CDTF">2005-11-30T08:48:11Z</dcterms:created>
  <dcterms:modified xsi:type="dcterms:W3CDTF">2018-12-12T13:07:10Z</dcterms:modified>
  <cp:category/>
  <cp:version/>
  <cp:contentType/>
  <cp:contentStatus/>
</cp:coreProperties>
</file>