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251" yWindow="375" windowWidth="16755" windowHeight="13170" activeTab="0"/>
  </bookViews>
  <sheets>
    <sheet name="1" sheetId="1" r:id="rId1"/>
  </sheets>
  <definedNames>
    <definedName name="_xlnm.Print_Titles" localSheetId="0">'1'!$3:$3</definedName>
  </definedNames>
  <calcPr fullCalcOnLoad="1"/>
</workbook>
</file>

<file path=xl/sharedStrings.xml><?xml version="1.0" encoding="utf-8"?>
<sst xmlns="http://schemas.openxmlformats.org/spreadsheetml/2006/main" count="37" uniqueCount="37">
  <si>
    <t>Всього трансферти з держбюджету</t>
  </si>
  <si>
    <t>В И Д И    Д О Х О Д І В</t>
  </si>
  <si>
    <t>тис.грн.</t>
  </si>
  <si>
    <t>Базова дотація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</si>
  <si>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</si>
  <si>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</si>
  <si>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</si>
  <si>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</si>
  <si>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</si>
  <si>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</si>
  <si>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</si>
  <si>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здоров"я</t>
  </si>
  <si>
    <t>Субвенція з державного бюджету місцевим бюджетам на придбання медикаментів для забезпечення швидкої медичної допомоги</t>
  </si>
  <si>
    <t xml:space="preserve"> 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 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</si>
  <si>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t>
  </si>
  <si>
    <t>Показники МФУ, затверджені рішеннями місцевих рад на 2018 рік</t>
  </si>
  <si>
    <t>Отримано та профінансовано з державного бюджету за 2018 рік</t>
  </si>
  <si>
    <t>Додаткова дотація на компенсацію втрат доходів місцевих бюджетів внаслідок наданих державою податкових пільг зі сплати земельного податку суб'єктам космічної діяльності та літакобудування</t>
  </si>
  <si>
    <t xml:space="preserve"> Субвенція з державного бюджету місцевим бюджетам на відшкодування вартості лікарських засобів для лікування окремих захварювань </t>
  </si>
  <si>
    <t>Субвенція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осіб з їх числа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</si>
  <si>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</si>
  <si>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</si>
  <si>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Субвенція з державного бюджету місцевим бюджетам на надання державної підтримки особам з особливими освітніми потребами</t>
  </si>
  <si>
    <t>Субвенція з державного бюджету місцевим бюджетам на реалізацію проектів в рамках Надзвичайної кредитної програми для відновлення України</t>
  </si>
  <si>
    <t>Субвенція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</si>
  <si>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Субвенція з державного бюджету місцевим бюджетам на модернізацію та оновлення матеріально-технічної бази професійно-технічних навчальних закладів</t>
  </si>
  <si>
    <t>Субвенція з державного бюджету місцевим бюджетам на формування інфраструктури об"єднаних територіальних громад</t>
  </si>
  <si>
    <t>Субвенція з державного бюджету місцевим бюджетам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"Про статус ветеранів війни, гарантії їх соціального захисту", та які потребують поліпшення житлових умов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</si>
  <si>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</si>
  <si>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</t>
  </si>
  <si>
    <t>Субвенція з державного бюджету місцевим бюджетам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та визнані інвалідами війни ІІІ групи відповідно до пунктів 11-14 частини другої статті 7 або учасниками бойових дій відповідно до пунктів  19-20 частини першої статті 6 Закону України "Про статус ветеранів війни, гарантії їх соціального захисту", та які потребують поліпшення житлових умов</t>
  </si>
  <si>
    <t>Субвенція з державного бюджету місцевим бюджетам на реалізацію заходів, спрямованих на розвиток системи охорони здоров'я у сільській місцевості</t>
  </si>
  <si>
    <t>Субвенція з державного бюджету місцевим бюджетам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вироблялия, транспортувалися та постачалися населенню, бюджетним установам і організаціям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затверджуються та/або погоджуються органами державної влади чи місцевого самоврядування</t>
  </si>
  <si>
    <t>План на січень-грудень</t>
  </si>
  <si>
    <t>% до плану на січень-грудень</t>
  </si>
  <si>
    <t>Стабілізаційна дотація</t>
  </si>
  <si>
    <t>Трансферти з державного бюджету за січень-грудень 2018 року по Запорізькій області станом на 26.12.2018</t>
  </si>
</sst>
</file>

<file path=xl/styles.xml><?xml version="1.0" encoding="utf-8"?>
<styleSheet xmlns="http://schemas.openxmlformats.org/spreadsheetml/2006/main">
  <numFmts count="4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0.0"/>
    <numFmt numFmtId="190" formatCode="#,##0.0_р_."/>
    <numFmt numFmtId="191" formatCode="0.0_);\-0.0"/>
    <numFmt numFmtId="192" formatCode="000000"/>
    <numFmt numFmtId="193" formatCode="#\ ###\ ##0.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00"/>
    <numFmt numFmtId="199" formatCode="#,##0.0000"/>
    <numFmt numFmtId="200" formatCode="#,##0.00000"/>
    <numFmt numFmtId="201" formatCode="0.000"/>
    <numFmt numFmtId="202" formatCode="#,##0.00_);\-#,##0.00"/>
    <numFmt numFmtId="203" formatCode="###,000;\-###,000"/>
    <numFmt numFmtId="204" formatCode="#,##0.00_ ;[Red]\-#,##0.00\ 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i/>
      <sz val="14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i/>
      <sz val="20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 vertical="center" wrapText="1" shrinkToFit="1"/>
    </xf>
    <xf numFmtId="188" fontId="1" fillId="0" borderId="0" xfId="0" applyNumberFormat="1" applyFont="1" applyFill="1" applyAlignment="1">
      <alignment horizontal="right"/>
    </xf>
    <xf numFmtId="0" fontId="5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 shrinkToFit="1"/>
    </xf>
    <xf numFmtId="0" fontId="9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 horizontal="center" vertical="center" wrapText="1"/>
    </xf>
    <xf numFmtId="188" fontId="4" fillId="0" borderId="10" xfId="0" applyNumberFormat="1" applyFont="1" applyFill="1" applyBorder="1" applyAlignment="1">
      <alignment horizontal="center" vertical="center"/>
    </xf>
    <xf numFmtId="188" fontId="7" fillId="0" borderId="1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justify" vertical="center"/>
    </xf>
    <xf numFmtId="0" fontId="1" fillId="0" borderId="10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wrapText="1" shrinkToFit="1"/>
    </xf>
    <xf numFmtId="188" fontId="9" fillId="0" borderId="10" xfId="0" applyNumberFormat="1" applyFont="1" applyFill="1" applyBorder="1" applyAlignment="1">
      <alignment horizontal="center" vertical="center" wrapText="1"/>
    </xf>
    <xf numFmtId="188" fontId="4" fillId="0" borderId="10" xfId="0" applyNumberFormat="1" applyFont="1" applyFill="1" applyBorder="1" applyAlignment="1">
      <alignment horizontal="center" vertical="center" wrapText="1"/>
    </xf>
    <xf numFmtId="188" fontId="5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188" fontId="1" fillId="0" borderId="0" xfId="0" applyNumberFormat="1" applyFont="1" applyFill="1" applyAlignment="1">
      <alignment/>
    </xf>
    <xf numFmtId="0" fontId="8" fillId="0" borderId="0" xfId="0" applyFont="1" applyFill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="70" zoomScaleNormal="70" zoomScaleSheetLayoutView="75" zoomScalePageLayoutView="0" workbookViewId="0" topLeftCell="A1">
      <pane xSplit="2" ySplit="3" topLeftCell="C16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20" sqref="D20"/>
    </sheetView>
  </sheetViews>
  <sheetFormatPr defaultColWidth="9.00390625" defaultRowHeight="12.75"/>
  <cols>
    <col min="1" max="1" width="11.125" style="1" customWidth="1"/>
    <col min="2" max="2" width="89.75390625" style="3" customWidth="1"/>
    <col min="3" max="3" width="20.125" style="3" customWidth="1"/>
    <col min="4" max="4" width="17.125" style="3" customWidth="1"/>
    <col min="5" max="5" width="18.875" style="1" customWidth="1"/>
    <col min="6" max="6" width="11.375" style="1" customWidth="1"/>
    <col min="7" max="8" width="22.625" style="1" customWidth="1"/>
    <col min="9" max="9" width="33.375" style="1" customWidth="1"/>
    <col min="10" max="16384" width="9.125" style="1" customWidth="1"/>
  </cols>
  <sheetData>
    <row r="1" spans="1:6" ht="57.75" customHeight="1">
      <c r="A1" s="27" t="s">
        <v>36</v>
      </c>
      <c r="B1" s="27"/>
      <c r="C1" s="27"/>
      <c r="D1" s="27"/>
      <c r="E1" s="27"/>
      <c r="F1" s="27"/>
    </row>
    <row r="2" spans="5:6" ht="11.25" customHeight="1">
      <c r="E2" s="5"/>
      <c r="F2" s="5" t="s">
        <v>2</v>
      </c>
    </row>
    <row r="3" spans="1:6" ht="99" customHeight="1">
      <c r="A3" s="4"/>
      <c r="B3" s="7" t="s">
        <v>1</v>
      </c>
      <c r="C3" s="19" t="s">
        <v>15</v>
      </c>
      <c r="D3" s="19" t="s">
        <v>33</v>
      </c>
      <c r="E3" s="20" t="s">
        <v>16</v>
      </c>
      <c r="F3" s="11" t="s">
        <v>34</v>
      </c>
    </row>
    <row r="4" spans="1:6" ht="18.75">
      <c r="A4" s="15">
        <v>410201</v>
      </c>
      <c r="B4" s="18" t="s">
        <v>3</v>
      </c>
      <c r="C4" s="22">
        <v>223406.7</v>
      </c>
      <c r="D4" s="22">
        <v>223406.7</v>
      </c>
      <c r="E4" s="22">
        <v>223406.7</v>
      </c>
      <c r="F4" s="12">
        <f aca="true" t="shared" si="0" ref="F4:F9">E4/D4*100</f>
        <v>100</v>
      </c>
    </row>
    <row r="5" spans="1:6" ht="56.25">
      <c r="A5" s="15">
        <v>410202</v>
      </c>
      <c r="B5" s="10" t="s">
        <v>11</v>
      </c>
      <c r="C5" s="21">
        <v>667990.7</v>
      </c>
      <c r="D5" s="21">
        <v>667990.7</v>
      </c>
      <c r="E5" s="21">
        <v>667990.7</v>
      </c>
      <c r="F5" s="12">
        <f t="shared" si="0"/>
        <v>100</v>
      </c>
    </row>
    <row r="6" spans="1:6" ht="18.75">
      <c r="A6" s="15">
        <v>410206</v>
      </c>
      <c r="B6" s="10" t="s">
        <v>35</v>
      </c>
      <c r="C6" s="21">
        <v>6641.3</v>
      </c>
      <c r="D6" s="21">
        <v>6641.3</v>
      </c>
      <c r="E6" s="21"/>
      <c r="F6" s="12">
        <f t="shared" si="0"/>
        <v>0</v>
      </c>
    </row>
    <row r="7" spans="1:6" ht="56.25">
      <c r="A7" s="15">
        <v>410210</v>
      </c>
      <c r="B7" s="10" t="s">
        <v>17</v>
      </c>
      <c r="C7" s="21">
        <v>11725.3</v>
      </c>
      <c r="D7" s="21">
        <v>11725.3</v>
      </c>
      <c r="E7" s="21">
        <v>11725.3</v>
      </c>
      <c r="F7" s="12">
        <f t="shared" si="0"/>
        <v>100</v>
      </c>
    </row>
    <row r="8" spans="1:6" ht="206.25">
      <c r="A8" s="15">
        <v>410305</v>
      </c>
      <c r="B8" s="10" t="s">
        <v>30</v>
      </c>
      <c r="C8" s="21">
        <v>795.923</v>
      </c>
      <c r="D8" s="21">
        <v>795.923</v>
      </c>
      <c r="E8" s="22">
        <v>795.923</v>
      </c>
      <c r="F8" s="12">
        <f t="shared" si="0"/>
        <v>100</v>
      </c>
    </row>
    <row r="9" spans="1:6" ht="93.75">
      <c r="A9" s="15">
        <v>410306</v>
      </c>
      <c r="B9" s="18" t="s">
        <v>9</v>
      </c>
      <c r="C9" s="22">
        <f>2434921.2-340866.6-17883</f>
        <v>2076171.6</v>
      </c>
      <c r="D9" s="22">
        <f>2434921.2-340866.6-17883</f>
        <v>2076171.6</v>
      </c>
      <c r="E9" s="22">
        <v>2062698.06052</v>
      </c>
      <c r="F9" s="12">
        <f t="shared" si="0"/>
        <v>99.35103921660425</v>
      </c>
    </row>
    <row r="10" spans="1:6" ht="93.75">
      <c r="A10" s="16">
        <v>410308</v>
      </c>
      <c r="B10" s="18" t="s">
        <v>4</v>
      </c>
      <c r="C10" s="22">
        <f>2905733.7-72000</f>
        <v>2833733.7</v>
      </c>
      <c r="D10" s="22">
        <f>2905733.7-72000</f>
        <v>2833733.7</v>
      </c>
      <c r="E10" s="21">
        <v>2656255.53359</v>
      </c>
      <c r="F10" s="12">
        <f aca="true" t="shared" si="1" ref="F10:F32">E10/D10*100</f>
        <v>93.7369497207871</v>
      </c>
    </row>
    <row r="11" spans="1:6" ht="56.25">
      <c r="A11" s="16">
        <v>410310</v>
      </c>
      <c r="B11" s="18" t="s">
        <v>5</v>
      </c>
      <c r="C11" s="22">
        <f>117934.4-6411</f>
        <v>111523.4</v>
      </c>
      <c r="D11" s="22">
        <f>117934.4-6411</f>
        <v>111523.4</v>
      </c>
      <c r="E11" s="22">
        <v>108975.71764</v>
      </c>
      <c r="F11" s="12">
        <f t="shared" si="1"/>
        <v>97.71556250975132</v>
      </c>
    </row>
    <row r="12" spans="1:6" ht="56.25">
      <c r="A12" s="16">
        <v>410314</v>
      </c>
      <c r="B12" s="10" t="s">
        <v>23</v>
      </c>
      <c r="C12" s="22">
        <f>90298.13+15264.923</f>
        <v>105563.053</v>
      </c>
      <c r="D12" s="22">
        <f>90298.13+15264.923</f>
        <v>105563.053</v>
      </c>
      <c r="E12" s="22">
        <v>3671.7679399999997</v>
      </c>
      <c r="F12" s="12">
        <f t="shared" si="1"/>
        <v>3.4782699397676566</v>
      </c>
    </row>
    <row r="13" spans="1:6" ht="37.5">
      <c r="A13" s="16">
        <v>410326</v>
      </c>
      <c r="B13" s="10" t="s">
        <v>12</v>
      </c>
      <c r="C13" s="21">
        <v>6185.8</v>
      </c>
      <c r="D13" s="21">
        <v>6185.8</v>
      </c>
      <c r="E13" s="21">
        <v>6185.8</v>
      </c>
      <c r="F13" s="12">
        <f t="shared" si="1"/>
        <v>100</v>
      </c>
    </row>
    <row r="14" spans="1:6" ht="37.5">
      <c r="A14" s="16">
        <v>410332</v>
      </c>
      <c r="B14" s="25" t="s">
        <v>26</v>
      </c>
      <c r="C14" s="21">
        <v>124136.8</v>
      </c>
      <c r="D14" s="21">
        <v>124136.8</v>
      </c>
      <c r="E14" s="21">
        <v>123966.28328</v>
      </c>
      <c r="F14" s="12">
        <f t="shared" si="1"/>
        <v>99.86263805736897</v>
      </c>
    </row>
    <row r="15" spans="1:6" ht="37.5" customHeight="1">
      <c r="A15" s="16">
        <v>410333</v>
      </c>
      <c r="B15" s="25" t="s">
        <v>31</v>
      </c>
      <c r="C15" s="21">
        <v>30263.5</v>
      </c>
      <c r="D15" s="21">
        <v>30263.5</v>
      </c>
      <c r="E15" s="21">
        <v>30263.5</v>
      </c>
      <c r="F15" s="12">
        <f t="shared" si="1"/>
        <v>100</v>
      </c>
    </row>
    <row r="16" spans="1:6" ht="56.25">
      <c r="A16" s="16">
        <v>410336</v>
      </c>
      <c r="B16" s="10" t="s">
        <v>18</v>
      </c>
      <c r="C16" s="21">
        <f>44827+5613</f>
        <v>50440</v>
      </c>
      <c r="D16" s="21">
        <f>44827+5613</f>
        <v>50440</v>
      </c>
      <c r="E16" s="21">
        <f>44827+5613</f>
        <v>50440</v>
      </c>
      <c r="F16" s="12">
        <f t="shared" si="1"/>
        <v>100</v>
      </c>
    </row>
    <row r="17" spans="1:6" ht="56.25">
      <c r="A17" s="16">
        <v>410337</v>
      </c>
      <c r="B17" s="8" t="s">
        <v>13</v>
      </c>
      <c r="C17" s="21">
        <v>850.5</v>
      </c>
      <c r="D17" s="21">
        <v>850.5</v>
      </c>
      <c r="E17" s="21">
        <v>850.5</v>
      </c>
      <c r="F17" s="12">
        <f t="shared" si="1"/>
        <v>100</v>
      </c>
    </row>
    <row r="18" spans="1:6" ht="56.25">
      <c r="A18" s="16">
        <v>410338</v>
      </c>
      <c r="B18" s="8" t="s">
        <v>25</v>
      </c>
      <c r="C18" s="21">
        <v>4800</v>
      </c>
      <c r="D18" s="21">
        <v>4800</v>
      </c>
      <c r="E18" s="22">
        <v>4800</v>
      </c>
      <c r="F18" s="12">
        <f t="shared" si="1"/>
        <v>100</v>
      </c>
    </row>
    <row r="19" spans="1:6" ht="20.25">
      <c r="A19" s="16">
        <v>410339</v>
      </c>
      <c r="B19" s="17" t="s">
        <v>6</v>
      </c>
      <c r="C19" s="22">
        <v>2516814.1</v>
      </c>
      <c r="D19" s="22">
        <v>2516814.1</v>
      </c>
      <c r="E19" s="22">
        <v>2516814.1</v>
      </c>
      <c r="F19" s="12">
        <f t="shared" si="1"/>
        <v>100</v>
      </c>
    </row>
    <row r="20" spans="1:8" ht="20.25">
      <c r="A20" s="16">
        <v>410342</v>
      </c>
      <c r="B20" s="17" t="s">
        <v>7</v>
      </c>
      <c r="C20" s="22">
        <f>2694575.3+106921.2+69038.9-215.9+32926.2+14829.7</f>
        <v>2918075.4000000004</v>
      </c>
      <c r="D20" s="22">
        <f>2694575.3+106921.2+69038.9-215.9+32926.2+14829.7</f>
        <v>2918075.4000000004</v>
      </c>
      <c r="E20" s="22">
        <f>2694575.3+106921.2+69038.9-215.9+32926.2</f>
        <v>2903245.7</v>
      </c>
      <c r="F20" s="12">
        <f t="shared" si="1"/>
        <v>99.49179860122874</v>
      </c>
      <c r="H20" s="26"/>
    </row>
    <row r="21" spans="1:6" ht="75">
      <c r="A21" s="16">
        <v>410344</v>
      </c>
      <c r="B21" s="8" t="s">
        <v>19</v>
      </c>
      <c r="C21" s="21">
        <f>18582.6+7400</f>
        <v>25982.6</v>
      </c>
      <c r="D21" s="21">
        <f>18582.6+7400</f>
        <v>25982.6</v>
      </c>
      <c r="E21" s="21">
        <f>18582.6+7400</f>
        <v>25982.6</v>
      </c>
      <c r="F21" s="12">
        <f t="shared" si="1"/>
        <v>100</v>
      </c>
    </row>
    <row r="22" spans="1:6" ht="37.5">
      <c r="A22" s="16">
        <v>410345</v>
      </c>
      <c r="B22" s="8" t="s">
        <v>28</v>
      </c>
      <c r="C22" s="21">
        <f>52674+50302</f>
        <v>102976</v>
      </c>
      <c r="D22" s="21">
        <f>52674+50302</f>
        <v>102976</v>
      </c>
      <c r="E22" s="21">
        <v>102976</v>
      </c>
      <c r="F22" s="12">
        <f t="shared" si="1"/>
        <v>100</v>
      </c>
    </row>
    <row r="23" spans="1:6" ht="75">
      <c r="A23" s="16">
        <v>410349</v>
      </c>
      <c r="B23" s="8" t="s">
        <v>10</v>
      </c>
      <c r="C23" s="21">
        <f>674.4+24554.2</f>
        <v>25228.600000000002</v>
      </c>
      <c r="D23" s="21">
        <f>674.4+24554.2</f>
        <v>25228.600000000002</v>
      </c>
      <c r="E23" s="22">
        <v>24047.409929999998</v>
      </c>
      <c r="F23" s="12">
        <f t="shared" si="1"/>
        <v>95.31805145747285</v>
      </c>
    </row>
    <row r="24" spans="1:6" ht="56.25">
      <c r="A24" s="16">
        <v>410351</v>
      </c>
      <c r="B24" s="8" t="s">
        <v>14</v>
      </c>
      <c r="C24" s="21">
        <v>22454</v>
      </c>
      <c r="D24" s="21">
        <v>22454</v>
      </c>
      <c r="E24" s="21">
        <v>22454</v>
      </c>
      <c r="F24" s="12">
        <f t="shared" si="1"/>
        <v>100</v>
      </c>
    </row>
    <row r="25" spans="1:6" ht="37.5">
      <c r="A25" s="16">
        <v>410354</v>
      </c>
      <c r="B25" s="8" t="s">
        <v>22</v>
      </c>
      <c r="C25" s="21">
        <v>33346.2</v>
      </c>
      <c r="D25" s="21">
        <v>33346.2</v>
      </c>
      <c r="E25" s="21">
        <v>16792.7</v>
      </c>
      <c r="F25" s="12">
        <f t="shared" si="1"/>
        <v>50.35866155663914</v>
      </c>
    </row>
    <row r="26" spans="1:6" ht="112.5">
      <c r="A26" s="16">
        <v>410358</v>
      </c>
      <c r="B26" s="8" t="s">
        <v>8</v>
      </c>
      <c r="C26" s="21">
        <f>43569.1-4581</f>
        <v>38988.1</v>
      </c>
      <c r="D26" s="21">
        <f>43569.1-4581</f>
        <v>38988.1</v>
      </c>
      <c r="E26" s="22">
        <v>37756.21142</v>
      </c>
      <c r="F26" s="12">
        <f t="shared" si="1"/>
        <v>96.84034723415607</v>
      </c>
    </row>
    <row r="27" spans="1:6" ht="93.75">
      <c r="A27" s="16">
        <v>410361</v>
      </c>
      <c r="B27" s="8" t="s">
        <v>27</v>
      </c>
      <c r="C27" s="21">
        <f>4747.796+1592.245+4868</f>
        <v>11208.041000000001</v>
      </c>
      <c r="D27" s="21">
        <f>4747.796+1592.245+4868</f>
        <v>11208.041000000001</v>
      </c>
      <c r="E27" s="21">
        <v>11208.041000000001</v>
      </c>
      <c r="F27" s="12">
        <f t="shared" si="1"/>
        <v>100</v>
      </c>
    </row>
    <row r="28" spans="1:6" ht="75">
      <c r="A28" s="16">
        <v>410364</v>
      </c>
      <c r="B28" s="8" t="s">
        <v>29</v>
      </c>
      <c r="C28" s="21">
        <f>1865.443+128</f>
        <v>1993.443</v>
      </c>
      <c r="D28" s="21">
        <f>1865.443+128</f>
        <v>1993.443</v>
      </c>
      <c r="E28" s="22">
        <v>1865.443</v>
      </c>
      <c r="F28" s="12">
        <f t="shared" si="1"/>
        <v>93.57894858292913</v>
      </c>
    </row>
    <row r="29" spans="1:6" ht="206.25">
      <c r="A29" s="16">
        <v>410366</v>
      </c>
      <c r="B29" s="8" t="s">
        <v>32</v>
      </c>
      <c r="C29" s="21">
        <v>933</v>
      </c>
      <c r="D29" s="21">
        <v>933</v>
      </c>
      <c r="E29" s="21">
        <v>933</v>
      </c>
      <c r="F29" s="12">
        <f t="shared" si="1"/>
        <v>100</v>
      </c>
    </row>
    <row r="30" spans="1:6" ht="37.5">
      <c r="A30" s="16">
        <v>410370</v>
      </c>
      <c r="B30" s="8" t="s">
        <v>21</v>
      </c>
      <c r="C30" s="21">
        <f>1675.1+95.5+2068.8</f>
        <v>3839.4</v>
      </c>
      <c r="D30" s="21">
        <f>1675.1+95.5+2068.8</f>
        <v>3839.4</v>
      </c>
      <c r="E30" s="21">
        <f>1675.1+95.5+2068.8</f>
        <v>3839.4</v>
      </c>
      <c r="F30" s="12">
        <f t="shared" si="1"/>
        <v>100</v>
      </c>
    </row>
    <row r="31" spans="1:6" ht="56.25">
      <c r="A31" s="16">
        <v>410372</v>
      </c>
      <c r="B31" s="8" t="s">
        <v>24</v>
      </c>
      <c r="C31" s="21">
        <v>51832.4</v>
      </c>
      <c r="D31" s="21">
        <v>51832.4</v>
      </c>
      <c r="E31" s="21">
        <v>43757</v>
      </c>
      <c r="F31" s="12">
        <f t="shared" si="1"/>
        <v>84.42016962363309</v>
      </c>
    </row>
    <row r="32" spans="1:9" ht="75">
      <c r="A32" s="24">
        <v>410373</v>
      </c>
      <c r="B32" s="17" t="s">
        <v>20</v>
      </c>
      <c r="C32" s="12">
        <v>479704.9</v>
      </c>
      <c r="D32" s="12">
        <v>479704.9</v>
      </c>
      <c r="E32" s="12">
        <v>479704.9</v>
      </c>
      <c r="F32" s="12">
        <f t="shared" si="1"/>
        <v>100</v>
      </c>
      <c r="G32" s="14"/>
      <c r="H32" s="14"/>
      <c r="I32" s="14"/>
    </row>
    <row r="33" spans="1:6" s="2" customFormat="1" ht="29.25" customHeight="1">
      <c r="A33" s="6"/>
      <c r="B33" s="9" t="s">
        <v>0</v>
      </c>
      <c r="C33" s="23">
        <f>SUM(C4:C32)</f>
        <v>12487604.459999999</v>
      </c>
      <c r="D33" s="23">
        <f>SUM(D4:D32)</f>
        <v>12487604.459999999</v>
      </c>
      <c r="E33" s="23">
        <f>SUM(E4:E32)</f>
        <v>12143402.291319998</v>
      </c>
      <c r="F33" s="13">
        <f>E33/D33*100</f>
        <v>97.24364933416541</v>
      </c>
    </row>
  </sheetData>
  <sheetProtection/>
  <mergeCells count="1">
    <mergeCell ref="A1:F1"/>
  </mergeCells>
  <printOptions horizontalCentered="1"/>
  <pageMargins left="0.1968503937007874" right="0.2362204724409449" top="0.1968503937007874" bottom="0.1968503937007874" header="0.2755905511811024" footer="0.2362204724409449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LepskaSL05</dc:creator>
  <cp:keywords/>
  <dc:description/>
  <cp:lastModifiedBy>08bud5</cp:lastModifiedBy>
  <cp:lastPrinted>2018-12-26T08:40:20Z</cp:lastPrinted>
  <dcterms:created xsi:type="dcterms:W3CDTF">2010-07-06T06:31:57Z</dcterms:created>
  <dcterms:modified xsi:type="dcterms:W3CDTF">2018-12-26T08:45:51Z</dcterms:modified>
  <cp:category/>
  <cp:version/>
  <cp:contentType/>
  <cp:contentStatus/>
</cp:coreProperties>
</file>