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251" yWindow="375" windowWidth="16755" windowHeight="13170" activeTab="0"/>
  </bookViews>
  <sheets>
    <sheet name="лист" sheetId="1" r:id="rId1"/>
  </sheets>
  <definedNames>
    <definedName name="_xlnm.Print_Titles" localSheetId="0">'лист'!$3:$3</definedName>
  </definedNames>
  <calcPr fullCalcOnLoad="1"/>
</workbook>
</file>

<file path=xl/sharedStrings.xml><?xml version="1.0" encoding="utf-8"?>
<sst xmlns="http://schemas.openxmlformats.org/spreadsheetml/2006/main" count="31" uniqueCount="31">
  <si>
    <t>Всього трансферти з держбюджету</t>
  </si>
  <si>
    <t>В И Д И    Д О Х О Д І В</t>
  </si>
  <si>
    <t>Базова дотація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</si>
  <si>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</si>
  <si>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</si>
  <si>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Субвенція з державного бюджету місцевим бюджетам на реформування регіональних систем охорони здоров'я для здійснення заходів з виконання спільного з Міжнародним банком реконструкції та розвитку проекту "Поліпшення охорони здоров'я на службі у людей"</t>
  </si>
  <si>
    <t>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здоров"я</t>
  </si>
  <si>
    <t>Додаткова дотація на компенсацію втрат доходів місцевих бюджетів внаслідок наданих державою податкових пільг зі сплати земельного податку суб'єктам космічної діяльності та літакобудування</t>
  </si>
  <si>
    <t>Субвенція з державного бюджету місцевим бюджетам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осіб з їх числа</t>
  </si>
  <si>
    <t>Субвенція з державного бюджету місцевим бюджетам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</si>
  <si>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Субвенція з державного бюджету місцевим бюджетам на надання державної підтримки особам з особливими освітніми потребами</t>
  </si>
  <si>
    <t>тис.грн</t>
  </si>
  <si>
    <t>Показники МФУ, затверджені рішеннями місцевих рад на 2020 рік</t>
  </si>
  <si>
    <t>Отримано та профінансовано з державного бюджету за 2020 рік</t>
  </si>
  <si>
    <t>Субвенція з державного бюджету місцевим бюджетам на реалізацію проектів в рамках Надзвичайної кредитної програми для відновлення України</t>
  </si>
  <si>
    <t xml:space="preserve">Субвенція з державного бюджету місцевим бюджетам на реалізацію програми "Спроможна школа для кращих результатів" </t>
  </si>
  <si>
    <t xml:space="preserve"> Субвенція з державного бюджету місцевим бюджетам наздійснення підтримки окремих закладів у системі охорони здоров"я</t>
  </si>
  <si>
    <t>Субвенція з державного бюджету місцевим бюджетам на забезпечення якісної, сучасної та доступної загальної середньої освіти "Нова українська школа"</t>
  </si>
  <si>
    <t>Субвенція з державного бюджету місцевим бюджетам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та визнані інвалідами війни ІІІ групи відповідно до пунктів 11-14 частини другої статті 7 або учасниками бойових дій відповідно до пунктів  19-20 частини першої статті 6 Закону України "Про статус ветеранів війни, гарантії їх соціального захисту", та які потребують поліпшення житлових умов</t>
  </si>
  <si>
    <t>Субвенція з державного бюджету місцевим бюджетам на виплату грошової компенсації за належні для отримання жилі приміщення для сімей осіб, визначених абзацами 5 - 8 пункту 1 статті 10 Закону України "Про статус ветеранів війни, гарантії їх соціального захисту",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 пунктами 11 - 14 частини другої статті 7 Закону України "Про статус ветеранів війни, гарантії їх соціального захисту", та які потребують поліпшення житлових умов</t>
  </si>
  <si>
    <t>Субвенція з державного бюджету місцевим бюджетам на здійснення заходів щодо підтримки територій, що зазнали негативного впливу внаслідок збройного конфлікту на сході України"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</si>
  <si>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</si>
  <si>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Субвенція з державного бюджету місцевим бюджетам на реалізацію проектів з реконструкції, капітального ремонту приймальних відділень в опорних закладах охорони здоров'я у госпітальних округах</t>
  </si>
  <si>
    <t>Субвенція з державного бюджету місцевим бюджетам на здійснення доплат медичним та іншим працівникам закладів охорони здоров'я за рахунок коштів, виділених з фонду боротьби з гострою респіраторною хворобою COVID-19, спричиненою коронавірусом SARS-CoV-2, та її наслідками</t>
  </si>
  <si>
    <t>Субвенція з державного бюджету місцевим бюджетам на проведення виборів депутатів місцевих рад та сільських, селищних, міських голів </t>
  </si>
  <si>
    <t>Субвенція з державного бюджету місцевим бюджетам на фінансування заходів соціально-економічної компенсації ризику населення, яке проживає на території зони спостереження</t>
  </si>
  <si>
    <t>Субвенція з державного бюджету місцевим бюджетам настворення навчально-практичних центрів сучасної професійної (професійно-технічної) освіти</t>
  </si>
  <si>
    <t>Субвенція з державного бюджету місцевим бюджетам назабезпечення подачею кисню ліжкового фонду закладів охорони здоров"я, які надають стаціонарну медичну допомогу пацієнтам  з гострою респіраторною хворобою COVID-19, спричиненою коронавірусом SARS-CoV-2, за рахунок коштів, виділених з фонду боротьби з гострою респіраторною хворобою COVID-19, спричиненою коронавірусом SARS-CoV-2, та її наслідками</t>
  </si>
  <si>
    <t xml:space="preserve">Трансферти з державного бюджету за січень-листопад 2020 року по Запорізькій області станом на 09.11.2020 </t>
  </si>
  <si>
    <t>План на січень-листопад</t>
  </si>
  <si>
    <t>% до плану на січень-листопад</t>
  </si>
</sst>
</file>

<file path=xl/styles.xml><?xml version="1.0" encoding="utf-8"?>
<styleSheet xmlns="http://schemas.openxmlformats.org/spreadsheetml/2006/main">
  <numFmts count="5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.0"/>
    <numFmt numFmtId="189" formatCode="0.0"/>
    <numFmt numFmtId="190" formatCode="#,##0.0_р_."/>
    <numFmt numFmtId="191" formatCode="0.0_);\-0.0"/>
    <numFmt numFmtId="192" formatCode="000000"/>
    <numFmt numFmtId="193" formatCode="#\ ###\ ##0.0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#,##0.000"/>
    <numFmt numFmtId="199" formatCode="#,##0.0000"/>
    <numFmt numFmtId="200" formatCode="#,##0.00000"/>
    <numFmt numFmtId="201" formatCode="0.000"/>
    <numFmt numFmtId="202" formatCode="#,##0.00_);\-#,##0.00"/>
    <numFmt numFmtId="203" formatCode="###,000;\-###,000"/>
    <numFmt numFmtId="204" formatCode="#,##0.00_ ;[Red]\-#,##0.00\ "/>
    <numFmt numFmtId="205" formatCode="#,##0.00_ ;\-#,##0.00\ "/>
  </numFmts>
  <fonts count="44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sz val="16"/>
      <name val="Times New Roman"/>
      <family val="1"/>
    </font>
    <font>
      <b/>
      <sz val="14"/>
      <name val="Times New Roman"/>
      <family val="1"/>
    </font>
    <font>
      <b/>
      <i/>
      <sz val="20"/>
      <name val="Times New Roman"/>
      <family val="1"/>
    </font>
    <font>
      <sz val="14"/>
      <color indexed="8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0" fontId="2" fillId="0" borderId="10" xfId="0" applyFont="1" applyFill="1" applyBorder="1" applyAlignment="1">
      <alignment horizontal="center" vertical="center" wrapText="1" shrinkToFit="1"/>
    </xf>
    <xf numFmtId="188" fontId="1" fillId="0" borderId="0" xfId="0" applyNumberFormat="1" applyFont="1" applyFill="1" applyAlignment="1">
      <alignment horizontal="right"/>
    </xf>
    <xf numFmtId="0" fontId="4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 wrapText="1" shrinkToFit="1"/>
    </xf>
    <xf numFmtId="0" fontId="4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justify" vertical="center"/>
    </xf>
    <xf numFmtId="0" fontId="3" fillId="0" borderId="10" xfId="0" applyFont="1" applyFill="1" applyBorder="1" applyAlignment="1">
      <alignment horizontal="center" vertical="center" wrapText="1"/>
    </xf>
    <xf numFmtId="3" fontId="1" fillId="0" borderId="0" xfId="0" applyNumberFormat="1" applyFont="1" applyFill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justify" vertical="center"/>
    </xf>
    <xf numFmtId="0" fontId="1" fillId="0" borderId="10" xfId="0" applyFont="1" applyFill="1" applyBorder="1" applyAlignment="1">
      <alignment horizontal="center" vertical="center" wrapText="1" shrinkToFit="1"/>
    </xf>
    <xf numFmtId="0" fontId="3" fillId="0" borderId="10" xfId="0" applyFont="1" applyFill="1" applyBorder="1" applyAlignment="1">
      <alignment horizontal="center" vertical="center" wrapText="1" shrinkToFit="1"/>
    </xf>
    <xf numFmtId="0" fontId="5" fillId="0" borderId="10" xfId="0" applyFont="1" applyFill="1" applyBorder="1" applyAlignment="1">
      <alignment horizontal="center" vertical="center" wrapText="1"/>
    </xf>
    <xf numFmtId="188" fontId="1" fillId="0" borderId="0" xfId="0" applyNumberFormat="1" applyFont="1" applyFill="1" applyAlignment="1">
      <alignment/>
    </xf>
    <xf numFmtId="188" fontId="3" fillId="0" borderId="10" xfId="0" applyNumberFormat="1" applyFont="1" applyFill="1" applyBorder="1" applyAlignment="1">
      <alignment horizontal="center" vertical="center" wrapText="1"/>
    </xf>
    <xf numFmtId="188" fontId="8" fillId="0" borderId="10" xfId="0" applyNumberFormat="1" applyFont="1" applyFill="1" applyBorder="1" applyAlignment="1">
      <alignment horizontal="center" vertical="center" wrapText="1"/>
    </xf>
    <xf numFmtId="188" fontId="3" fillId="0" borderId="10" xfId="0" applyNumberFormat="1" applyFont="1" applyFill="1" applyBorder="1" applyAlignment="1">
      <alignment horizontal="center" vertical="center"/>
    </xf>
    <xf numFmtId="188" fontId="4" fillId="0" borderId="10" xfId="0" applyNumberFormat="1" applyFont="1" applyFill="1" applyBorder="1" applyAlignment="1">
      <alignment horizontal="center" vertical="center"/>
    </xf>
    <xf numFmtId="188" fontId="6" fillId="0" borderId="10" xfId="0" applyNumberFormat="1" applyFont="1" applyFill="1" applyBorder="1" applyAlignment="1">
      <alignment horizontal="center" vertical="center"/>
    </xf>
    <xf numFmtId="188" fontId="1" fillId="0" borderId="0" xfId="0" applyNumberFormat="1" applyFont="1" applyFill="1" applyAlignment="1">
      <alignment wrapText="1"/>
    </xf>
    <xf numFmtId="0" fontId="7" fillId="0" borderId="0" xfId="0" applyFont="1" applyFill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/>
  </sheetPr>
  <dimension ref="A1:G32"/>
  <sheetViews>
    <sheetView tabSelected="1" zoomScale="70" zoomScaleNormal="70" zoomScaleSheetLayoutView="75" zoomScalePageLayoutView="0" workbookViewId="0" topLeftCell="A1">
      <pane xSplit="2" ySplit="3" topLeftCell="C4" activePane="bottomRight" state="frozen"/>
      <selection pane="topLeft" activeCell="A1" sqref="A1"/>
      <selection pane="topRight" activeCell="B1" sqref="B1"/>
      <selection pane="bottomLeft" activeCell="A3" sqref="A3"/>
      <selection pane="bottomRight" activeCell="E2" sqref="E2"/>
    </sheetView>
  </sheetViews>
  <sheetFormatPr defaultColWidth="9.00390625" defaultRowHeight="12.75"/>
  <cols>
    <col min="1" max="1" width="12.125" style="1" customWidth="1"/>
    <col min="2" max="2" width="102.625" style="3" customWidth="1"/>
    <col min="3" max="3" width="23.125" style="3" customWidth="1"/>
    <col min="4" max="4" width="19.125" style="3" customWidth="1"/>
    <col min="5" max="5" width="20.75390625" style="1" customWidth="1"/>
    <col min="6" max="6" width="13.25390625" style="1" customWidth="1"/>
    <col min="7" max="7" width="11.25390625" style="1" customWidth="1"/>
    <col min="8" max="10" width="9.125" style="1" customWidth="1"/>
    <col min="11" max="11" width="12.375" style="1" bestFit="1" customWidth="1"/>
    <col min="12" max="16384" width="9.125" style="1" customWidth="1"/>
  </cols>
  <sheetData>
    <row r="1" spans="1:6" ht="57.75" customHeight="1">
      <c r="A1" s="24" t="s">
        <v>28</v>
      </c>
      <c r="B1" s="24"/>
      <c r="C1" s="24"/>
      <c r="D1" s="24"/>
      <c r="E1" s="24"/>
      <c r="F1" s="24"/>
    </row>
    <row r="2" spans="5:6" ht="11.25" customHeight="1">
      <c r="E2" s="5"/>
      <c r="F2" s="5" t="s">
        <v>11</v>
      </c>
    </row>
    <row r="3" spans="1:6" ht="99" customHeight="1">
      <c r="A3" s="4"/>
      <c r="B3" s="7" t="s">
        <v>1</v>
      </c>
      <c r="C3" s="14" t="s">
        <v>12</v>
      </c>
      <c r="D3" s="14" t="s">
        <v>29</v>
      </c>
      <c r="E3" s="15" t="s">
        <v>13</v>
      </c>
      <c r="F3" s="10" t="s">
        <v>30</v>
      </c>
    </row>
    <row r="4" spans="1:6" ht="27.75" customHeight="1">
      <c r="A4" s="12">
        <v>410201</v>
      </c>
      <c r="B4" s="13" t="s">
        <v>2</v>
      </c>
      <c r="C4" s="18">
        <v>404925.2</v>
      </c>
      <c r="D4" s="18">
        <v>371180.7</v>
      </c>
      <c r="E4" s="18">
        <v>337437</v>
      </c>
      <c r="F4" s="20">
        <f>IF(D4=0,"-",E4/D4*100)</f>
        <v>90.9090909090909</v>
      </c>
    </row>
    <row r="5" spans="1:6" ht="56.25">
      <c r="A5" s="12">
        <v>410202</v>
      </c>
      <c r="B5" s="9" t="s">
        <v>6</v>
      </c>
      <c r="C5" s="19">
        <v>318977.2</v>
      </c>
      <c r="D5" s="19">
        <v>292248</v>
      </c>
      <c r="E5" s="19">
        <v>292248</v>
      </c>
      <c r="F5" s="20">
        <f aca="true" t="shared" si="0" ref="F5:F26">IF(D5=0,"-",E5/D5*100)</f>
        <v>100</v>
      </c>
    </row>
    <row r="6" spans="1:6" ht="56.25">
      <c r="A6" s="12">
        <v>410210</v>
      </c>
      <c r="B6" s="9" t="s">
        <v>7</v>
      </c>
      <c r="C6" s="19">
        <v>11437.2</v>
      </c>
      <c r="D6" s="19">
        <v>10484.1</v>
      </c>
      <c r="E6" s="19">
        <v>10484.1</v>
      </c>
      <c r="F6" s="20">
        <f t="shared" si="0"/>
        <v>100</v>
      </c>
    </row>
    <row r="7" spans="1:6" ht="63" customHeight="1">
      <c r="A7" s="12">
        <v>410304</v>
      </c>
      <c r="B7" s="9" t="s">
        <v>22</v>
      </c>
      <c r="C7" s="19">
        <v>72000</v>
      </c>
      <c r="D7" s="19">
        <v>72000</v>
      </c>
      <c r="E7" s="19">
        <v>72000</v>
      </c>
      <c r="F7" s="20">
        <f t="shared" si="0"/>
        <v>100</v>
      </c>
    </row>
    <row r="8" spans="1:6" ht="153" customHeight="1">
      <c r="A8" s="12">
        <v>410305</v>
      </c>
      <c r="B8" s="9" t="s">
        <v>18</v>
      </c>
      <c r="C8" s="19">
        <v>3184.861</v>
      </c>
      <c r="D8" s="19">
        <v>3184.861</v>
      </c>
      <c r="E8" s="19">
        <v>3184.861</v>
      </c>
      <c r="F8" s="20">
        <f t="shared" si="0"/>
        <v>100</v>
      </c>
    </row>
    <row r="9" spans="1:6" ht="37.5">
      <c r="A9" s="12">
        <v>410314</v>
      </c>
      <c r="B9" s="9" t="s">
        <v>14</v>
      </c>
      <c r="C9" s="19">
        <f>5418.998+27094.983+35901.037+57314.719+39335.175-654.767-3273.836+49195.77</f>
        <v>210332.079</v>
      </c>
      <c r="D9" s="19">
        <f>165064.912-654.767-3273.836+49195.77</f>
        <v>210332.079</v>
      </c>
      <c r="E9" s="19">
        <v>141263.19461</v>
      </c>
      <c r="F9" s="20">
        <f t="shared" si="0"/>
        <v>67.16198274729173</v>
      </c>
    </row>
    <row r="10" spans="1:6" ht="75">
      <c r="A10" s="12">
        <v>410319</v>
      </c>
      <c r="B10" s="9" t="s">
        <v>23</v>
      </c>
      <c r="C10" s="19">
        <v>14014.9</v>
      </c>
      <c r="D10" s="19">
        <v>10510.8</v>
      </c>
      <c r="E10" s="19">
        <v>5739.68895</v>
      </c>
      <c r="F10" s="20">
        <f t="shared" si="0"/>
        <v>54.6075365338509</v>
      </c>
    </row>
    <row r="11" spans="1:6" ht="37.5">
      <c r="A11" s="12">
        <v>410327</v>
      </c>
      <c r="B11" s="9" t="s">
        <v>15</v>
      </c>
      <c r="C11" s="19">
        <f>60000+80000-40000</f>
        <v>100000</v>
      </c>
      <c r="D11" s="19">
        <v>80000</v>
      </c>
      <c r="E11" s="19">
        <v>20000</v>
      </c>
      <c r="F11" s="20">
        <f t="shared" si="0"/>
        <v>25</v>
      </c>
    </row>
    <row r="12" spans="1:6" ht="37.5">
      <c r="A12" s="12">
        <v>410330</v>
      </c>
      <c r="B12" s="9" t="s">
        <v>16</v>
      </c>
      <c r="C12" s="19">
        <f>115798.9+14586.7</f>
        <v>130385.59999999999</v>
      </c>
      <c r="D12" s="19">
        <v>117287.5</v>
      </c>
      <c r="E12" s="19">
        <v>110738.5</v>
      </c>
      <c r="F12" s="20">
        <f t="shared" si="0"/>
        <v>94.41628477032931</v>
      </c>
    </row>
    <row r="13" spans="1:6" ht="37.5">
      <c r="A13" s="12">
        <v>410338</v>
      </c>
      <c r="B13" s="9" t="s">
        <v>26</v>
      </c>
      <c r="C13" s="19">
        <v>9723.1</v>
      </c>
      <c r="D13" s="19">
        <v>9723.1</v>
      </c>
      <c r="E13" s="19">
        <v>9723.1</v>
      </c>
      <c r="F13" s="20">
        <f t="shared" si="0"/>
        <v>100</v>
      </c>
    </row>
    <row r="14" spans="1:7" ht="20.25">
      <c r="A14" s="12">
        <v>410339</v>
      </c>
      <c r="B14" s="9" t="s">
        <v>3</v>
      </c>
      <c r="C14" s="18">
        <f>3246793.5+80358.5+64637.5</f>
        <v>3391789.5</v>
      </c>
      <c r="D14" s="18">
        <v>3078327.6</v>
      </c>
      <c r="E14" s="18">
        <v>2934958.25</v>
      </c>
      <c r="F14" s="20">
        <f t="shared" si="0"/>
        <v>95.34262207829991</v>
      </c>
      <c r="G14" s="17"/>
    </row>
    <row r="15" spans="1:6" ht="20.25">
      <c r="A15" s="12">
        <v>410342</v>
      </c>
      <c r="B15" s="9" t="s">
        <v>4</v>
      </c>
      <c r="C15" s="18">
        <v>684284</v>
      </c>
      <c r="D15" s="18">
        <v>684284</v>
      </c>
      <c r="E15" s="18">
        <v>684284</v>
      </c>
      <c r="F15" s="20">
        <f t="shared" si="0"/>
        <v>100</v>
      </c>
    </row>
    <row r="16" spans="1:6" ht="75">
      <c r="A16" s="12">
        <v>410344</v>
      </c>
      <c r="B16" s="9" t="s">
        <v>8</v>
      </c>
      <c r="C16" s="19">
        <v>53765.7</v>
      </c>
      <c r="D16" s="19">
        <v>37636</v>
      </c>
      <c r="E16" s="19">
        <v>37636</v>
      </c>
      <c r="F16" s="20">
        <f t="shared" si="0"/>
        <v>100</v>
      </c>
    </row>
    <row r="17" spans="1:6" ht="37.5">
      <c r="A17" s="12">
        <v>410345</v>
      </c>
      <c r="B17" s="9" t="s">
        <v>21</v>
      </c>
      <c r="C17" s="19">
        <v>45147.239</v>
      </c>
      <c r="D17" s="19">
        <v>45147.239</v>
      </c>
      <c r="E17" s="19">
        <v>45147.239</v>
      </c>
      <c r="F17" s="20">
        <f t="shared" si="0"/>
        <v>100</v>
      </c>
    </row>
    <row r="18" spans="1:6" ht="58.5" customHeight="1">
      <c r="A18" s="12">
        <v>410346</v>
      </c>
      <c r="B18" s="9" t="s">
        <v>20</v>
      </c>
      <c r="C18" s="19">
        <f>913.8+420</f>
        <v>1333.8</v>
      </c>
      <c r="D18" s="19">
        <f>913.8+420</f>
        <v>1333.8</v>
      </c>
      <c r="E18" s="19">
        <v>1333.8</v>
      </c>
      <c r="F18" s="20">
        <f t="shared" si="0"/>
        <v>100</v>
      </c>
    </row>
    <row r="19" spans="1:6" ht="75.75" customHeight="1">
      <c r="A19" s="12">
        <v>410349</v>
      </c>
      <c r="B19" s="9" t="s">
        <v>5</v>
      </c>
      <c r="C19" s="19">
        <v>18.7</v>
      </c>
      <c r="D19" s="19">
        <v>18.7</v>
      </c>
      <c r="E19" s="18">
        <v>0</v>
      </c>
      <c r="F19" s="20">
        <f t="shared" si="0"/>
        <v>0</v>
      </c>
    </row>
    <row r="20" spans="1:6" ht="61.5" customHeight="1">
      <c r="A20" s="12">
        <v>410351</v>
      </c>
      <c r="B20" s="9" t="s">
        <v>25</v>
      </c>
      <c r="C20" s="19">
        <f>2289.998+20609.555</f>
        <v>22899.553</v>
      </c>
      <c r="D20" s="19">
        <v>20355.008</v>
      </c>
      <c r="E20" s="18">
        <v>20355.008</v>
      </c>
      <c r="F20" s="20">
        <f t="shared" si="0"/>
        <v>100</v>
      </c>
    </row>
    <row r="21" spans="1:6" ht="42" customHeight="1">
      <c r="A21" s="12">
        <v>410354</v>
      </c>
      <c r="B21" s="9" t="s">
        <v>10</v>
      </c>
      <c r="C21" s="19">
        <f>18475.5+9703.5+3492.4-366.9</f>
        <v>31304.5</v>
      </c>
      <c r="D21" s="19">
        <v>29192.2</v>
      </c>
      <c r="E21" s="19">
        <v>29192.2</v>
      </c>
      <c r="F21" s="20">
        <f t="shared" si="0"/>
        <v>100</v>
      </c>
    </row>
    <row r="22" spans="1:6" ht="95.25" customHeight="1">
      <c r="A22" s="12">
        <v>410360</v>
      </c>
      <c r="B22" s="9" t="s">
        <v>27</v>
      </c>
      <c r="C22" s="19">
        <f>3488.4+21663.2</f>
        <v>25151.600000000002</v>
      </c>
      <c r="D22" s="19">
        <f>3488.4+21663.2</f>
        <v>25151.600000000002</v>
      </c>
      <c r="E22" s="19">
        <f>3488.4+21663.2</f>
        <v>25151.600000000002</v>
      </c>
      <c r="F22" s="20">
        <f t="shared" si="0"/>
        <v>100</v>
      </c>
    </row>
    <row r="23" spans="1:6" ht="219" customHeight="1">
      <c r="A23" s="12">
        <v>410361</v>
      </c>
      <c r="B23" s="9" t="s">
        <v>19</v>
      </c>
      <c r="C23" s="19">
        <v>4447.74</v>
      </c>
      <c r="D23" s="19">
        <v>4447.74</v>
      </c>
      <c r="E23" s="19">
        <v>4447.74</v>
      </c>
      <c r="F23" s="20">
        <f t="shared" si="0"/>
        <v>100</v>
      </c>
    </row>
    <row r="24" spans="1:6" ht="47.25" customHeight="1">
      <c r="A24" s="12">
        <v>410370</v>
      </c>
      <c r="B24" s="9" t="s">
        <v>24</v>
      </c>
      <c r="C24" s="19">
        <v>81991</v>
      </c>
      <c r="D24" s="19">
        <v>81991</v>
      </c>
      <c r="E24" s="19">
        <v>81991</v>
      </c>
      <c r="F24" s="20">
        <f t="shared" si="0"/>
        <v>100</v>
      </c>
    </row>
    <row r="25" spans="1:6" ht="45.75" customHeight="1">
      <c r="A25" s="12">
        <v>410372</v>
      </c>
      <c r="B25" s="9" t="s">
        <v>17</v>
      </c>
      <c r="C25" s="19">
        <v>40830.6</v>
      </c>
      <c r="D25" s="19">
        <v>40830.6</v>
      </c>
      <c r="E25" s="19">
        <v>40830.6</v>
      </c>
      <c r="F25" s="20">
        <f t="shared" si="0"/>
        <v>100</v>
      </c>
    </row>
    <row r="26" spans="1:7" ht="75">
      <c r="A26" s="16">
        <v>410373</v>
      </c>
      <c r="B26" s="9" t="s">
        <v>9</v>
      </c>
      <c r="C26" s="20">
        <f>179832.8+719393</f>
        <v>899225.8</v>
      </c>
      <c r="D26" s="20">
        <v>819039.7</v>
      </c>
      <c r="E26" s="20">
        <v>819039.7</v>
      </c>
      <c r="F26" s="20">
        <f t="shared" si="0"/>
        <v>100</v>
      </c>
      <c r="G26" s="11"/>
    </row>
    <row r="27" spans="1:6" s="2" customFormat="1" ht="29.25" customHeight="1">
      <c r="A27" s="6"/>
      <c r="B27" s="8" t="s">
        <v>0</v>
      </c>
      <c r="C27" s="21">
        <f>SUM(C4:C26)</f>
        <v>6557169.872</v>
      </c>
      <c r="D27" s="21">
        <f>SUM(D4:D26)</f>
        <v>6044706.3270000005</v>
      </c>
      <c r="E27" s="21">
        <f>SUM(E4:E26)</f>
        <v>5727185.58156</v>
      </c>
      <c r="F27" s="22">
        <f>E27/D27*100</f>
        <v>94.747127018864</v>
      </c>
    </row>
    <row r="31" spans="3:5" ht="15.75">
      <c r="C31" s="23"/>
      <c r="D31" s="23"/>
      <c r="E31" s="23"/>
    </row>
    <row r="32" ht="18" customHeight="1">
      <c r="D32" s="23"/>
    </row>
  </sheetData>
  <sheetProtection/>
  <mergeCells count="1">
    <mergeCell ref="A1:F1"/>
  </mergeCells>
  <printOptions horizontalCentered="1"/>
  <pageMargins left="0.1968503937007874" right="0.2362204724409449" top="0.1968503937007874" bottom="0.1968503937007874" header="0.2755905511811024" footer="0.2362204724409449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LepskaSL05</dc:creator>
  <cp:keywords/>
  <dc:description/>
  <cp:lastModifiedBy>08bud5</cp:lastModifiedBy>
  <cp:lastPrinted>2020-11-02T07:24:52Z</cp:lastPrinted>
  <dcterms:created xsi:type="dcterms:W3CDTF">2010-07-06T06:31:57Z</dcterms:created>
  <dcterms:modified xsi:type="dcterms:W3CDTF">2020-11-09T07:16:54Z</dcterms:modified>
  <cp:category/>
  <cp:version/>
  <cp:contentType/>
  <cp:contentStatus/>
</cp:coreProperties>
</file>