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80" activeTab="0"/>
  </bookViews>
  <sheets>
    <sheet name="доходи з ф" sheetId="1" r:id="rId1"/>
    <sheet name="видатки з ф" sheetId="2" r:id="rId2"/>
    <sheet name="доходи с ф" sheetId="3" r:id="rId3"/>
    <sheet name="видатки с ф " sheetId="4" r:id="rId4"/>
  </sheets>
  <externalReferences>
    <externalReference r:id="rId7"/>
  </externalReferences>
  <definedNames>
    <definedName name="_1" localSheetId="1">'[1]01.01.99'!#REF!</definedName>
    <definedName name="_1" localSheetId="3">'[1]01.01.99'!#REF!</definedName>
    <definedName name="_1" localSheetId="0">'[1]01.01.99'!#REF!</definedName>
    <definedName name="_1">'[1]01.01.99'!#REF!</definedName>
    <definedName name="_Б21000" localSheetId="1">#REF!</definedName>
    <definedName name="_Б21000" localSheetId="3">#REF!</definedName>
    <definedName name="_Б21000" localSheetId="0">#REF!</definedName>
    <definedName name="_Б21000">#REF!</definedName>
    <definedName name="_Б22000" localSheetId="1">#REF!</definedName>
    <definedName name="_Б22000" localSheetId="3">#REF!</definedName>
    <definedName name="_Б22000" localSheetId="0">#REF!</definedName>
    <definedName name="_Б22000">#REF!</definedName>
    <definedName name="_Б22100" localSheetId="1">#REF!</definedName>
    <definedName name="_Б22100" localSheetId="3">#REF!</definedName>
    <definedName name="_Б22100" localSheetId="0">#REF!</definedName>
    <definedName name="_Б22100">#REF!</definedName>
    <definedName name="_Б22110" localSheetId="1">#REF!</definedName>
    <definedName name="_Б22110" localSheetId="3">#REF!</definedName>
    <definedName name="_Б22110" localSheetId="0">#REF!</definedName>
    <definedName name="_Б22110">#REF!</definedName>
    <definedName name="_Б22111" localSheetId="1">#REF!</definedName>
    <definedName name="_Б22111" localSheetId="3">#REF!</definedName>
    <definedName name="_Б22111" localSheetId="0">#REF!</definedName>
    <definedName name="_Б22111">#REF!</definedName>
    <definedName name="_Б22112" localSheetId="1">#REF!</definedName>
    <definedName name="_Б22112" localSheetId="3">#REF!</definedName>
    <definedName name="_Б22112" localSheetId="0">#REF!</definedName>
    <definedName name="_Б22112">#REF!</definedName>
    <definedName name="_Б22200" localSheetId="1">#REF!</definedName>
    <definedName name="_Б22200" localSheetId="3">#REF!</definedName>
    <definedName name="_Б22200" localSheetId="0">#REF!</definedName>
    <definedName name="_Б22200">#REF!</definedName>
    <definedName name="_Б23000" localSheetId="1">#REF!</definedName>
    <definedName name="_Б23000" localSheetId="3">#REF!</definedName>
    <definedName name="_Б23000" localSheetId="0">#REF!</definedName>
    <definedName name="_Б23000">#REF!</definedName>
    <definedName name="_Б24000" localSheetId="1">#REF!</definedName>
    <definedName name="_Б24000" localSheetId="3">#REF!</definedName>
    <definedName name="_Б24000" localSheetId="0">#REF!</definedName>
    <definedName name="_Б24000">#REF!</definedName>
    <definedName name="_Б25000" localSheetId="1">#REF!</definedName>
    <definedName name="_Б25000" localSheetId="3">#REF!</definedName>
    <definedName name="_Б25000" localSheetId="0">#REF!</definedName>
    <definedName name="_Б25000">#REF!</definedName>
    <definedName name="_Б41000" localSheetId="1">#REF!</definedName>
    <definedName name="_Б41000" localSheetId="3">#REF!</definedName>
    <definedName name="_Б41000" localSheetId="0">#REF!</definedName>
    <definedName name="_Б41000">#REF!</definedName>
    <definedName name="_Б42000" localSheetId="1">#REF!</definedName>
    <definedName name="_Б42000" localSheetId="3">#REF!</definedName>
    <definedName name="_Б42000" localSheetId="0">#REF!</definedName>
    <definedName name="_Б42000">#REF!</definedName>
    <definedName name="_Б43000" localSheetId="1">#REF!</definedName>
    <definedName name="_Б43000" localSheetId="3">#REF!</definedName>
    <definedName name="_Б43000" localSheetId="0">#REF!</definedName>
    <definedName name="_Б43000">#REF!</definedName>
    <definedName name="_Б44000" localSheetId="1">#REF!</definedName>
    <definedName name="_Б44000" localSheetId="3">#REF!</definedName>
    <definedName name="_Б44000" localSheetId="0">#REF!</definedName>
    <definedName name="_Б44000">#REF!</definedName>
    <definedName name="_Б45000" localSheetId="1">#REF!</definedName>
    <definedName name="_Б45000" localSheetId="3">#REF!</definedName>
    <definedName name="_Б45000" localSheetId="0">#REF!</definedName>
    <definedName name="_Б45000">#REF!</definedName>
    <definedName name="_Б46000" localSheetId="1">#REF!</definedName>
    <definedName name="_Б46000" localSheetId="3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1">#REF!</definedName>
    <definedName name="_ІБ900501" localSheetId="3">#REF!</definedName>
    <definedName name="_ІБ900501" localSheetId="0">#REF!</definedName>
    <definedName name="_ІБ900501">#REF!</definedName>
    <definedName name="_ІБ900502" localSheetId="1">#REF!</definedName>
    <definedName name="_ІБ900502" localSheetId="3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1">'видатки з ф'!$3:$5</definedName>
    <definedName name="_xlnm.Print_Titles" localSheetId="3">'видатки с ф '!$6:$6</definedName>
    <definedName name="_xlnm.Print_Titles" localSheetId="0">'доходи з ф'!$4:$7</definedName>
    <definedName name="_xlnm.Print_Titles" localSheetId="2">'доходи с ф'!$5:$7</definedName>
    <definedName name="ммм">#REF!</definedName>
    <definedName name="_xlnm.Print_Area" localSheetId="1">'видатки з ф'!$A$1:$I$40</definedName>
    <definedName name="_xlnm.Print_Area" localSheetId="3">'видатки с ф '!$A$1:$I$24</definedName>
    <definedName name="_xlnm.Print_Area" localSheetId="0">'доходи з ф'!$A$1:$I$40</definedName>
    <definedName name="_xlnm.Print_Area" localSheetId="2">'доходи с ф'!$A$1:$I$24</definedName>
  </definedNames>
  <calcPr fullCalcOnLoad="1"/>
</workbook>
</file>

<file path=xl/sharedStrings.xml><?xml version="1.0" encoding="utf-8"?>
<sst xmlns="http://schemas.openxmlformats.org/spreadsheetml/2006/main" count="180" uniqueCount="133">
  <si>
    <t>тис.грн.</t>
  </si>
  <si>
    <t>Код</t>
  </si>
  <si>
    <t>Разом доходів</t>
  </si>
  <si>
    <t>Офіційні трансферти</t>
  </si>
  <si>
    <t>ВИДАТКИ</t>
  </si>
  <si>
    <t>Освіта</t>
  </si>
  <si>
    <t>Охорона здоров"я</t>
  </si>
  <si>
    <t>Культура і мистецтво</t>
  </si>
  <si>
    <t>Фізична культура і спорт</t>
  </si>
  <si>
    <t>Разом видатків (загальний фонд)</t>
  </si>
  <si>
    <t>Всього видатків (загальний фонд)</t>
  </si>
  <si>
    <t xml:space="preserve">ДОХОДИ   </t>
  </si>
  <si>
    <t>Всього доходів (загальний фонд)</t>
  </si>
  <si>
    <t>Найменування показників</t>
  </si>
  <si>
    <t xml:space="preserve">% виконання </t>
  </si>
  <si>
    <t>Інші надходження</t>
  </si>
  <si>
    <t>Соціальний захист та соціальне забезпечення</t>
  </si>
  <si>
    <t>ДОХОДИ</t>
  </si>
  <si>
    <t>Спеціальний фонд</t>
  </si>
  <si>
    <t xml:space="preserve">Власні надходження бюджетних установ </t>
  </si>
  <si>
    <t>Охорона здоров'я</t>
  </si>
  <si>
    <t xml:space="preserve">Разом доходів спеціального  фонду </t>
  </si>
  <si>
    <t xml:space="preserve">Разом   видатків  спеціального   фонду       </t>
  </si>
  <si>
    <t>Адміністративні збори та платежі, доходи від некомерційної господарської діяльності</t>
  </si>
  <si>
    <t>Інші  надходження</t>
  </si>
  <si>
    <t>Податок та збір на доходи  фізичних осіб</t>
  </si>
  <si>
    <t xml:space="preserve">Податок на прибуток підприємств </t>
  </si>
  <si>
    <t xml:space="preserve">Рентна плата за спеціальне використання води </t>
  </si>
  <si>
    <t xml:space="preserve">Освітня субвенція з державного бюджету місцевим бюджетам </t>
  </si>
  <si>
    <t>Екологічний податок</t>
  </si>
  <si>
    <t xml:space="preserve">Перевищення видатків над доходами (дефіцит, профіцит бюджету) 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</si>
  <si>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здоров'я</t>
  </si>
  <si>
    <t>Державне управління</t>
  </si>
  <si>
    <t>1000</t>
  </si>
  <si>
    <t>2000</t>
  </si>
  <si>
    <t>0100</t>
  </si>
  <si>
    <t>3000</t>
  </si>
  <si>
    <t>4000</t>
  </si>
  <si>
    <t>5000</t>
  </si>
  <si>
    <t xml:space="preserve">Соціальний захист та соціальне забезпечення 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</si>
  <si>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</si>
  <si>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Економічна діяльність</t>
  </si>
  <si>
    <t>Інша діяльність</t>
  </si>
  <si>
    <t>Надходження коштів від відшкодування втрат сільськогосподарського і лісогосподарського виробництва  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</si>
  <si>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</si>
  <si>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</si>
  <si>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</si>
  <si>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>Надання довгострокових кредитів громадянам на будівництво/реконструкцію/придбання житла</t>
  </si>
  <si>
    <t>Субвенція з державного бюджету місцевим бюджетам на здійснення підтримки окремих закладів та заходів у системі охорони здоров`я</t>
  </si>
  <si>
    <t xml:space="preserve">Рентна плата за користування надрами загальнодержавного значення 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</si>
  <si>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</si>
  <si>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Резервний фонд місцевого бюджету</t>
  </si>
  <si>
    <t>Інші заходи у сфері засобів масової інформації</t>
  </si>
  <si>
    <t>Міжбюджетні трансферти</t>
  </si>
  <si>
    <t>Відсотки за користування пільговим довгостроковим кредитом, що надається з місцевих бюджетів, внутрішньо переміщеним особам, учасникам проведення антитерористичної операції (АТО) та/або учасникам проведення операції Об'єднаних сил (ООС) на будівництво або придбання житла і пеня за порушення строку платежу з погашення кредиту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</si>
  <si>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</si>
  <si>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>Субвенція з місцевого бюджету на створення мережі спеціалізованих служб підтримки осіб, які постраждали від домашнього насильства та/або насильства за ознакою статі за рахунок відповідної субвенції з державного бюджету</t>
  </si>
  <si>
    <t>Інші субвенції з місцевого бюджету</t>
  </si>
  <si>
    <t>Заходи із запобігання та ліквідації надзвичайних ситуацій та наслідків стихійного лиха</t>
  </si>
  <si>
    <t>Заходи та роботи з територіальної оборони</t>
  </si>
  <si>
    <t>Субвенція з місцевого бюджету державному бюджету на виконання програм соціально-економічного розвитку регіонів</t>
  </si>
  <si>
    <t>6000</t>
  </si>
  <si>
    <t>Житлово-комунальне господарство</t>
  </si>
  <si>
    <t>7000</t>
  </si>
  <si>
    <t>Плата за використання інших природних ресурсів  </t>
  </si>
  <si>
    <t xml:space="preserve"> </t>
  </si>
  <si>
    <t>Субвенція з державного бюджету місцевим бюджетам на виконання окремих заходів з реалізації соціального проекту `Активні парки - локації здорової України`</t>
  </si>
  <si>
    <t>Субвенція з державного бюджету місцевим бюджетам на придбання шкільних автобусів</t>
  </si>
  <si>
    <t>Субвенція з державного бюджету місцевим бюджетам на облаштування безпечних умов у закладах загальної середньої освіти</t>
  </si>
  <si>
    <t>Інші дотації з місцевого бюджету</t>
  </si>
  <si>
    <t>Субвенція з місцевого бюджету на облаштування безпечних умов у закладах загальної середньої освіти за рахунок відповідної субвенції з державного бюджету</t>
  </si>
  <si>
    <t>Субвенція з державного бюджету місцевим бюджетам на забезпечення нагальних потреб функціонування держави в умовах воєнного стану</t>
  </si>
  <si>
    <t>Додаткова дотація з державного бюджету місцевим бюджетам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</t>
  </si>
  <si>
    <t>%</t>
  </si>
  <si>
    <t xml:space="preserve"> Відхилення (+;-) 
тис. грн</t>
  </si>
  <si>
    <t>Інші заходи громадського порядку та безпеки</t>
  </si>
  <si>
    <t>Реверсна дотація</t>
  </si>
  <si>
    <t>Субвенція з місцевого бюджету державному бюджету на фінансування діяльності військових адміністрацій із виконання повноважень органів місцевого самоврядування</t>
  </si>
  <si>
    <t>Додаткова дотація з державного бюджету місцевим бюджетам на компенсацію комунальним закладам, державним закладам освіти, що передані на фінансування з місцевих бюджетів, та закладам спільної власності територіальних громад області та району, що перебувають в управлінні обласних та районних рад</t>
  </si>
  <si>
    <t>Додаткова дотація з державного бюджету місцевим бюджетам на здійснення повноважень органів місцевого самоврядування на деокупованих, тимчасово окупованих та інших територіях України, що зазнали негативного впливу у зв'язку з повномасштабною збройною агресією Російської Федерації</t>
  </si>
  <si>
    <r>
      <t>Субвенція з державного бюджету місцевим бюджетам на виплату грошової компенсації за належні для отримання жилі приміщення для сімей осіб, визначених </t>
    </r>
    <r>
      <rPr>
        <u val="single"/>
        <sz val="11"/>
        <rFont val="Times New Roman"/>
        <family val="1"/>
      </rPr>
      <t>пунктами 2 - 5</t>
    </r>
    <r>
      <rPr>
        <sz val="11"/>
        <rFont val="Times New Roman"/>
        <family val="1"/>
      </rPr>
      <t> 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 </t>
    </r>
    <r>
      <rPr>
        <u val="single"/>
        <sz val="11"/>
        <rFont val="Times New Roman"/>
        <family val="1"/>
      </rPr>
      <t>пунктами 11 - 14</t>
    </r>
    <r>
      <rPr>
        <sz val="11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</t>
    </r>
  </si>
  <si>
    <r>
      <t>Субвенція з державного бюджету місцевим бюджетам на виплату грошової компенсації за належні для отримання жилі приміщення для сімей учасників бойових дій на території інших держав, визначених у </t>
    </r>
    <r>
      <rPr>
        <u val="single"/>
        <sz val="12"/>
        <rFont val="Times New Roman"/>
        <family val="1"/>
      </rPr>
      <t>абзаці першому</t>
    </r>
    <r>
      <rPr>
        <sz val="12"/>
        <rFont val="Times New Roman"/>
        <family val="1"/>
      </rPr>
      <t> 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 </t>
    </r>
    <r>
      <rPr>
        <u val="single"/>
        <sz val="12"/>
        <rFont val="Times New Roman"/>
        <family val="1"/>
      </rPr>
      <t>пунктом 7</t>
    </r>
    <r>
      <rPr>
        <sz val="12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</t>
    </r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</si>
  <si>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</si>
  <si>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r>
      <t>Субвенція з місцевого бюджету на виплату грошової компенсації за належні для отримання жилі приміщення для сімей осіб, визначених </t>
    </r>
    <r>
      <rPr>
        <u val="single"/>
        <sz val="11"/>
        <rFont val="Times New Roman"/>
        <family val="1"/>
      </rPr>
      <t>пунктами 2-5</t>
    </r>
    <r>
      <rPr>
        <sz val="11"/>
        <rFont val="Times New Roman"/>
        <family val="1"/>
      </rPr>
      <t> частини першої статті 10</t>
    </r>
    <r>
      <rPr>
        <b/>
        <vertAlign val="superscript"/>
        <sz val="11"/>
        <rFont val="Times New Roman"/>
        <family val="1"/>
      </rPr>
      <t>-1</t>
    </r>
    <r>
      <rPr>
        <sz val="11"/>
        <rFont val="Times New Roman"/>
        <family val="1"/>
      </rPr>
      <t> Закону України "Про статус ветеранів війни, гарантії їх соціального захисту", для осіб з інвалідністю I-II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 </t>
    </r>
    <r>
      <rPr>
        <u val="single"/>
        <sz val="11"/>
        <rFont val="Times New Roman"/>
        <family val="1"/>
      </rPr>
      <t>пунктами 11-14</t>
    </r>
    <r>
      <rPr>
        <sz val="11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</si>
  <si>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r>
  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 </t>
    </r>
    <r>
      <rPr>
        <u val="single"/>
        <sz val="11"/>
        <rFont val="Times New Roman"/>
        <family val="1"/>
      </rPr>
      <t>абзаці першому</t>
    </r>
    <r>
      <rPr>
        <sz val="11"/>
        <rFont val="Times New Roman"/>
        <family val="1"/>
      </rPr>
      <t> 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 </t>
    </r>
    <r>
      <rPr>
        <u val="single"/>
        <sz val="11"/>
        <rFont val="Times New Roman"/>
        <family val="1"/>
      </rPr>
      <t>пунктом 7</t>
    </r>
    <r>
      <rPr>
        <sz val="11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</si>
  <si>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</si>
  <si>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Надання пільгових довгострокових кредитів молодим сім'ям та одиноким молодим громадянам на будівництво/реконструкцію/придбання житла</t>
  </si>
  <si>
    <t>Повернення пільгових довгострокових кредитів, наданих молодим сім'ям та одиноким молодим громадянам на будівництво/реконструкцію/придбання житла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</si>
  <si>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</si>
  <si>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</si>
  <si>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Повернення довгострокових кредитів, наданих громадянам на будівництво/реконструкцію/придбання житла</t>
  </si>
  <si>
    <r>
  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u val="single"/>
        <sz val="11"/>
        <rFont val="Times New Roman"/>
        <family val="1"/>
      </rPr>
      <t>пунктів 11 - 14</t>
    </r>
    <r>
      <rPr>
        <sz val="11"/>
        <rFont val="Times New Roman"/>
        <family val="1"/>
      </rPr>
      <t> частини другої статті 7 або учасниками бойових дій відповідно до </t>
    </r>
    <r>
      <rPr>
        <u val="single"/>
        <sz val="11"/>
        <rFont val="Times New Roman"/>
        <family val="1"/>
      </rPr>
      <t>пунктів 19 - 21</t>
    </r>
    <r>
      <rPr>
        <sz val="11"/>
        <rFont val="Times New Roman"/>
        <family val="1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</t>
    </r>
  </si>
  <si>
    <t>Субвенція з державного бюджету місцевим бюджетам на реалізацію проектів (об'єктів, заходів), спрямованих на ліквідацію наслідків збройної агресії</t>
  </si>
  <si>
    <t>Субвенція з державного бюджету місцевим бюджетам на проектування, відновлення, будівництво, модернізацію, облаштування, ремонт об'єктів будівництва громадського призначення, соціальної сфери, культурної спадщини, житлово-комунального господарства, інших об'єктів, що мають вплив на життєдіяльність населення</t>
  </si>
  <si>
    <r>
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u val="single"/>
        <sz val="12"/>
        <rFont val="Times New Roman"/>
        <family val="1"/>
      </rPr>
      <t>пунктів 11 - 14</t>
    </r>
    <r>
      <rPr>
        <sz val="12"/>
        <rFont val="Times New Roman"/>
        <family val="1"/>
      </rPr>
      <t> частини другої статті 7 або учасниками бойових дій відповідно до </t>
    </r>
    <r>
      <rPr>
        <u val="single"/>
        <sz val="12"/>
        <rFont val="Times New Roman"/>
        <family val="1"/>
      </rPr>
      <t>пунктів 19 - 21</t>
    </r>
    <r>
      <rPr>
        <sz val="12"/>
        <rFont val="Times New Roman"/>
        <family val="1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</si>
  <si>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</si>
  <si>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Заходи із запобігання та ліквідації наслідків надзвичайної ситуації в інших системах та об`єктах житлово-комунального господарства за рахунок коштів резервного фонду місцевого бюджету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</si>
  <si>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</si>
  <si>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</si>
  <si>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</si>
  <si>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у 32,8 рази</t>
  </si>
  <si>
    <t>Освітня субвенція з державного бюджету місцевим бюджетам</t>
  </si>
  <si>
    <t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</si>
  <si>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</si>
  <si>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Надходження від продажу основного капіталу  </t>
  </si>
  <si>
    <t>у 3,9 рази</t>
  </si>
  <si>
    <t>у 3,4 рази</t>
  </si>
  <si>
    <t>у 10 рази</t>
  </si>
  <si>
    <t>у 3,2 рази</t>
  </si>
  <si>
    <t>у 8 рази</t>
  </si>
  <si>
    <t>у 8,5 рази</t>
  </si>
  <si>
    <t>у 3 рази</t>
  </si>
  <si>
    <t>у 3,5 рази</t>
  </si>
  <si>
    <t>у 1,9 рази</t>
  </si>
  <si>
    <t>у 1,8 рази</t>
  </si>
  <si>
    <t>Аналіз виконання видаткової частини обласного бюджету за 2023 р. (загальний фонд)</t>
  </si>
  <si>
    <t>Аналіз виконання видаткової частини обласного бюджету за 2023 р (спецільний фонд)</t>
  </si>
  <si>
    <t>у 2,3 рази</t>
  </si>
  <si>
    <t>у 9,1 рази</t>
  </si>
  <si>
    <t>План на
2023 р, 
тис. грн</t>
  </si>
  <si>
    <t>Виконано за
 2023 р,
тис. грн</t>
  </si>
  <si>
    <t>Виконано  за  2022 р.,           тис. грн</t>
  </si>
  <si>
    <t>Фактичне надходження  за 2022 р., тис. грн</t>
  </si>
  <si>
    <t>Фактично надійшло
за 2023 р,
тис. грн</t>
  </si>
  <si>
    <t>Приріст (зменшення) факту
2023 р. до 2022 р.</t>
  </si>
  <si>
    <t>Приріст (зменшення) факту
 2023 р. до 2022 р.</t>
  </si>
  <si>
    <t>Виконано
за 2023 р,
тис. грн</t>
  </si>
  <si>
    <t>План на
 2023 р, 
тис. грн</t>
  </si>
  <si>
    <t>Виконано     за 2022 р., тис. грн</t>
  </si>
  <si>
    <t>Фактичне надходження за 2022 р., тис. грн</t>
  </si>
  <si>
    <t>2023 рік</t>
  </si>
  <si>
    <t>Аналіз виконання доходної частини обласного бюджету за 2023 р. (загальний фонд)</t>
  </si>
  <si>
    <t>Аналіз виконання доходної частини обласного бюджету за 2023 р. (спецільний фонд)</t>
  </si>
</sst>
</file>

<file path=xl/styles.xml><?xml version="1.0" encoding="utf-8"?>
<styleSheet xmlns="http://schemas.openxmlformats.org/spreadsheetml/2006/main">
  <numFmts count="5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\$#.00"/>
    <numFmt numFmtId="191" formatCode="#.00"/>
    <numFmt numFmtId="192" formatCode="%#.00"/>
    <numFmt numFmtId="193" formatCode="#,##0.0"/>
    <numFmt numFmtId="194" formatCode="0.0000"/>
    <numFmt numFmtId="195" formatCode="0.00000"/>
    <numFmt numFmtId="196" formatCode="0.0;[Red]0.0"/>
    <numFmt numFmtId="197" formatCode="0E+00"/>
    <numFmt numFmtId="198" formatCode="0.000000"/>
    <numFmt numFmtId="199" formatCode="0.0000000"/>
    <numFmt numFmtId="200" formatCode="#,##0.00000"/>
    <numFmt numFmtId="201" formatCode="#,##0.000"/>
    <numFmt numFmtId="202" formatCode="#,##0.0000"/>
    <numFmt numFmtId="203" formatCode="#,##0.000000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0.000"/>
    <numFmt numFmtId="209" formatCode="#0.00"/>
  </numFmts>
  <fonts count="65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i/>
      <sz val="1"/>
      <color indexed="8"/>
      <name val="Courier"/>
      <family val="3"/>
    </font>
    <font>
      <u val="single"/>
      <sz val="10"/>
      <color indexed="12"/>
      <name val="MS Sans Serif"/>
      <family val="0"/>
    </font>
    <font>
      <sz val="12"/>
      <name val="Times New Roman Cyr"/>
      <family val="1"/>
    </font>
    <font>
      <u val="single"/>
      <sz val="10"/>
      <color indexed="14"/>
      <name val="MS Sans Serif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Helv"/>
      <family val="0"/>
    </font>
    <font>
      <sz val="11"/>
      <name val="Times New Roman"/>
      <family val="1"/>
    </font>
    <font>
      <b/>
      <sz val="16"/>
      <name val="Times New Roman"/>
      <family val="1"/>
    </font>
    <font>
      <u val="single"/>
      <sz val="11"/>
      <name val="Times New Roman"/>
      <family val="1"/>
    </font>
    <font>
      <u val="single"/>
      <sz val="12"/>
      <name val="Times New Roman"/>
      <family val="1"/>
    </font>
    <font>
      <b/>
      <vertAlign val="superscript"/>
      <sz val="11"/>
      <name val="Times New Roman"/>
      <family val="1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12"/>
      <name val="Arial Cyr"/>
      <family val="0"/>
    </font>
    <font>
      <b/>
      <i/>
      <sz val="16"/>
      <name val="Times New Roman"/>
      <family val="1"/>
    </font>
    <font>
      <b/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91" fontId="1" fillId="0" borderId="0">
      <alignment/>
      <protection locked="0"/>
    </xf>
    <xf numFmtId="19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1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8" borderId="0" applyNumberFormat="0" applyBorder="0" applyAlignment="0" applyProtection="0"/>
    <xf numFmtId="0" fontId="15" fillId="5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/>
    </xf>
    <xf numFmtId="0" fontId="16" fillId="0" borderId="0">
      <alignment/>
      <protection/>
    </xf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2" applyNumberFormat="0" applyAlignment="0" applyProtection="0"/>
    <xf numFmtId="0" fontId="50" fillId="26" borderId="3" applyNumberFormat="0" applyAlignment="0" applyProtection="0"/>
    <xf numFmtId="0" fontId="51" fillId="26" borderId="2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16" fillId="0" borderId="0">
      <alignment/>
      <protection/>
    </xf>
    <xf numFmtId="0" fontId="55" fillId="0" borderId="7" applyNumberFormat="0" applyFill="0" applyAlignment="0" applyProtection="0"/>
    <xf numFmtId="0" fontId="56" fillId="27" borderId="8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16" fillId="0" borderId="0">
      <alignment/>
      <protection/>
    </xf>
    <xf numFmtId="0" fontId="6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9" applyNumberFormat="0" applyFont="0" applyAlignment="0" applyProtection="0"/>
    <xf numFmtId="0" fontId="14" fillId="7" borderId="10" applyNumberFormat="0" applyFont="0" applyAlignment="0" applyProtection="0"/>
    <xf numFmtId="9" fontId="0" fillId="0" borderId="0" applyFont="0" applyFill="0" applyBorder="0" applyAlignment="0" applyProtection="0"/>
    <xf numFmtId="0" fontId="62" fillId="0" borderId="11" applyNumberFormat="0" applyFill="0" applyAlignment="0" applyProtection="0"/>
    <xf numFmtId="0" fontId="17" fillId="0" borderId="0">
      <alignment/>
      <protection/>
    </xf>
    <xf numFmtId="0" fontId="63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1" borderId="0" applyNumberFormat="0" applyBorder="0" applyAlignment="0" applyProtection="0"/>
    <xf numFmtId="192" fontId="1" fillId="0" borderId="0">
      <alignment/>
      <protection locked="0"/>
    </xf>
  </cellStyleXfs>
  <cellXfs count="195">
    <xf numFmtId="0" fontId="0" fillId="0" borderId="0" xfId="0" applyAlignment="1">
      <alignment/>
    </xf>
    <xf numFmtId="0" fontId="8" fillId="32" borderId="12" xfId="0" applyFont="1" applyFill="1" applyBorder="1" applyAlignment="1">
      <alignment wrapText="1"/>
    </xf>
    <xf numFmtId="0" fontId="8" fillId="32" borderId="12" xfId="0" applyFont="1" applyFill="1" applyBorder="1" applyAlignment="1">
      <alignment horizontal="center"/>
    </xf>
    <xf numFmtId="193" fontId="8" fillId="32" borderId="12" xfId="0" applyNumberFormat="1" applyFont="1" applyFill="1" applyBorder="1" applyAlignment="1">
      <alignment horizontal="right"/>
    </xf>
    <xf numFmtId="193" fontId="7" fillId="32" borderId="0" xfId="0" applyNumberFormat="1" applyFont="1" applyFill="1" applyAlignment="1">
      <alignment/>
    </xf>
    <xf numFmtId="0" fontId="7" fillId="32" borderId="0" xfId="0" applyFont="1" applyFill="1" applyAlignment="1">
      <alignment/>
    </xf>
    <xf numFmtId="0" fontId="10" fillId="32" borderId="12" xfId="0" applyFont="1" applyFill="1" applyBorder="1" applyAlignment="1">
      <alignment horizontal="left"/>
    </xf>
    <xf numFmtId="0" fontId="10" fillId="32" borderId="12" xfId="0" applyFont="1" applyFill="1" applyBorder="1" applyAlignment="1">
      <alignment horizontal="center"/>
    </xf>
    <xf numFmtId="0" fontId="10" fillId="32" borderId="12" xfId="0" applyFont="1" applyFill="1" applyBorder="1" applyAlignment="1">
      <alignment horizontal="left" wrapText="1"/>
    </xf>
    <xf numFmtId="0" fontId="8" fillId="32" borderId="12" xfId="0" applyFont="1" applyFill="1" applyBorder="1" applyAlignment="1">
      <alignment horizontal="justify"/>
    </xf>
    <xf numFmtId="49" fontId="8" fillId="32" borderId="12" xfId="0" applyNumberFormat="1" applyFont="1" applyFill="1" applyBorder="1" applyAlignment="1">
      <alignment horizontal="center"/>
    </xf>
    <xf numFmtId="1" fontId="8" fillId="32" borderId="12" xfId="0" applyNumberFormat="1" applyFont="1" applyFill="1" applyBorder="1" applyAlignment="1">
      <alignment horizontal="center"/>
    </xf>
    <xf numFmtId="193" fontId="8" fillId="32" borderId="0" xfId="0" applyNumberFormat="1" applyFont="1" applyFill="1" applyBorder="1" applyAlignment="1">
      <alignment horizontal="right"/>
    </xf>
    <xf numFmtId="193" fontId="8" fillId="32" borderId="0" xfId="0" applyNumberFormat="1" applyFont="1" applyFill="1" applyAlignment="1">
      <alignment/>
    </xf>
    <xf numFmtId="0" fontId="8" fillId="32" borderId="0" xfId="0" applyFont="1" applyFill="1" applyAlignment="1">
      <alignment/>
    </xf>
    <xf numFmtId="0" fontId="10" fillId="32" borderId="0" xfId="0" applyFont="1" applyFill="1" applyBorder="1" applyAlignment="1">
      <alignment horizontal="left" wrapText="1"/>
    </xf>
    <xf numFmtId="193" fontId="10" fillId="32" borderId="0" xfId="0" applyNumberFormat="1" applyFont="1" applyFill="1" applyBorder="1" applyAlignment="1">
      <alignment/>
    </xf>
    <xf numFmtId="193" fontId="10" fillId="32" borderId="0" xfId="0" applyNumberFormat="1" applyFont="1" applyFill="1" applyBorder="1" applyAlignment="1">
      <alignment horizontal="right"/>
    </xf>
    <xf numFmtId="0" fontId="11" fillId="32" borderId="0" xfId="0" applyFont="1" applyFill="1" applyAlignment="1">
      <alignment/>
    </xf>
    <xf numFmtId="193" fontId="10" fillId="32" borderId="0" xfId="125" applyNumberFormat="1" applyFont="1" applyFill="1" applyBorder="1" applyAlignment="1">
      <alignment vertical="center"/>
      <protection/>
    </xf>
    <xf numFmtId="0" fontId="12" fillId="32" borderId="0" xfId="0" applyFont="1" applyFill="1" applyAlignment="1">
      <alignment/>
    </xf>
    <xf numFmtId="0" fontId="8" fillId="32" borderId="12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left"/>
    </xf>
    <xf numFmtId="193" fontId="10" fillId="32" borderId="12" xfId="0" applyNumberFormat="1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/>
    </xf>
    <xf numFmtId="193" fontId="7" fillId="32" borderId="0" xfId="0" applyNumberFormat="1" applyFont="1" applyFill="1" applyBorder="1" applyAlignment="1">
      <alignment horizontal="center" vertical="center"/>
    </xf>
    <xf numFmtId="193" fontId="7" fillId="32" borderId="0" xfId="0" applyNumberFormat="1" applyFont="1" applyFill="1" applyAlignment="1">
      <alignment horizontal="center" vertical="center"/>
    </xf>
    <xf numFmtId="0" fontId="8" fillId="32" borderId="12" xfId="0" applyFont="1" applyFill="1" applyBorder="1" applyAlignment="1">
      <alignment horizontal="left" vertical="top" wrapText="1"/>
    </xf>
    <xf numFmtId="0" fontId="8" fillId="32" borderId="12" xfId="0" applyFont="1" applyFill="1" applyBorder="1" applyAlignment="1">
      <alignment vertical="top" wrapText="1"/>
    </xf>
    <xf numFmtId="0" fontId="8" fillId="32" borderId="12" xfId="0" applyFont="1" applyFill="1" applyBorder="1" applyAlignment="1">
      <alignment horizontal="left" vertical="top"/>
    </xf>
    <xf numFmtId="0" fontId="10" fillId="32" borderId="12" xfId="0" applyFont="1" applyFill="1" applyBorder="1" applyAlignment="1">
      <alignment horizontal="left" vertical="top"/>
    </xf>
    <xf numFmtId="193" fontId="8" fillId="32" borderId="0" xfId="125" applyNumberFormat="1" applyFont="1" applyFill="1" applyBorder="1" applyAlignment="1">
      <alignment vertical="center"/>
      <protection/>
    </xf>
    <xf numFmtId="0" fontId="7" fillId="32" borderId="0" xfId="0" applyFont="1" applyFill="1" applyAlignment="1">
      <alignment horizontal="left"/>
    </xf>
    <xf numFmtId="4" fontId="8" fillId="32" borderId="0" xfId="0" applyNumberFormat="1" applyFont="1" applyFill="1" applyAlignment="1">
      <alignment/>
    </xf>
    <xf numFmtId="0" fontId="8" fillId="32" borderId="0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188" fontId="7" fillId="0" borderId="0" xfId="0" applyNumberFormat="1" applyFont="1" applyFill="1" applyAlignment="1">
      <alignment/>
    </xf>
    <xf numFmtId="193" fontId="7" fillId="0" borderId="0" xfId="0" applyNumberFormat="1" applyFont="1" applyFill="1" applyAlignment="1">
      <alignment/>
    </xf>
    <xf numFmtId="193" fontId="10" fillId="0" borderId="12" xfId="0" applyNumberFormat="1" applyFont="1" applyFill="1" applyBorder="1" applyAlignment="1">
      <alignment horizontal="right"/>
    </xf>
    <xf numFmtId="193" fontId="8" fillId="0" borderId="12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/>
    </xf>
    <xf numFmtId="1" fontId="10" fillId="0" borderId="12" xfId="0" applyNumberFormat="1" applyFont="1" applyFill="1" applyBorder="1" applyAlignment="1">
      <alignment horizontal="center"/>
    </xf>
    <xf numFmtId="0" fontId="8" fillId="0" borderId="12" xfId="0" applyFont="1" applyBorder="1" applyAlignment="1">
      <alignment wrapText="1"/>
    </xf>
    <xf numFmtId="0" fontId="13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1" fontId="10" fillId="0" borderId="12" xfId="0" applyNumberFormat="1" applyFont="1" applyFill="1" applyBorder="1" applyAlignment="1">
      <alignment horizontal="center" vertical="center"/>
    </xf>
    <xf numFmtId="0" fontId="7" fillId="32" borderId="0" xfId="0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10" fillId="32" borderId="12" xfId="0" applyFont="1" applyFill="1" applyBorder="1" applyAlignment="1">
      <alignment horizontal="center" wrapText="1"/>
    </xf>
    <xf numFmtId="0" fontId="7" fillId="32" borderId="0" xfId="0" applyFont="1" applyFill="1" applyAlignment="1">
      <alignment wrapText="1"/>
    </xf>
    <xf numFmtId="193" fontId="8" fillId="0" borderId="12" xfId="124" applyNumberFormat="1" applyFont="1" applyFill="1" applyBorder="1" applyAlignment="1">
      <alignment horizontal="right" vertical="center"/>
      <protection/>
    </xf>
    <xf numFmtId="193" fontId="8" fillId="0" borderId="12" xfId="0" applyNumberFormat="1" applyFont="1" applyFill="1" applyBorder="1" applyAlignment="1">
      <alignment horizontal="right" vertical="center"/>
    </xf>
    <xf numFmtId="193" fontId="8" fillId="0" borderId="12" xfId="125" applyNumberFormat="1" applyFont="1" applyFill="1" applyBorder="1" applyAlignment="1">
      <alignment horizontal="right" vertical="center"/>
      <protection/>
    </xf>
    <xf numFmtId="0" fontId="8" fillId="0" borderId="12" xfId="0" applyFont="1" applyFill="1" applyBorder="1" applyAlignment="1">
      <alignment horizontal="center" vertical="center" wrapText="1"/>
    </xf>
    <xf numFmtId="193" fontId="10" fillId="0" borderId="12" xfId="0" applyNumberFormat="1" applyFont="1" applyFill="1" applyBorder="1" applyAlignment="1">
      <alignment horizontal="right" vertical="center"/>
    </xf>
    <xf numFmtId="193" fontId="8" fillId="0" borderId="0" xfId="0" applyNumberFormat="1" applyFont="1" applyFill="1" applyBorder="1" applyAlignment="1">
      <alignment/>
    </xf>
    <xf numFmtId="193" fontId="10" fillId="0" borderId="0" xfId="0" applyNumberFormat="1" applyFont="1" applyFill="1" applyBorder="1" applyAlignment="1">
      <alignment horizontal="right"/>
    </xf>
    <xf numFmtId="193" fontId="8" fillId="0" borderId="0" xfId="0" applyNumberFormat="1" applyFont="1" applyFill="1" applyBorder="1" applyAlignment="1">
      <alignment horizontal="right" vertical="center"/>
    </xf>
    <xf numFmtId="193" fontId="8" fillId="0" borderId="0" xfId="0" applyNumberFormat="1" applyFont="1" applyFill="1" applyBorder="1" applyAlignment="1">
      <alignment horizontal="right"/>
    </xf>
    <xf numFmtId="193" fontId="10" fillId="0" borderId="0" xfId="0" applyNumberFormat="1" applyFont="1" applyFill="1" applyBorder="1" applyAlignment="1">
      <alignment horizontal="right" vertical="center"/>
    </xf>
    <xf numFmtId="0" fontId="7" fillId="0" borderId="1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93" fontId="10" fillId="0" borderId="0" xfId="125" applyNumberFormat="1" applyFont="1" applyFill="1" applyBorder="1" applyAlignment="1">
      <alignment horizontal="right" vertical="center"/>
      <protection/>
    </xf>
    <xf numFmtId="193" fontId="8" fillId="32" borderId="12" xfId="0" applyNumberFormat="1" applyFont="1" applyFill="1" applyBorder="1" applyAlignment="1">
      <alignment horizontal="right" vertical="center"/>
    </xf>
    <xf numFmtId="0" fontId="18" fillId="32" borderId="0" xfId="0" applyFont="1" applyFill="1" applyAlignment="1">
      <alignment horizontal="left"/>
    </xf>
    <xf numFmtId="0" fontId="18" fillId="32" borderId="0" xfId="0" applyFont="1" applyFill="1" applyAlignment="1">
      <alignment/>
    </xf>
    <xf numFmtId="209" fontId="23" fillId="33" borderId="0" xfId="0" applyNumberFormat="1" applyFont="1" applyFill="1" applyBorder="1" applyAlignment="1">
      <alignment/>
    </xf>
    <xf numFmtId="209" fontId="23" fillId="0" borderId="0" xfId="0" applyNumberFormat="1" applyFont="1" applyBorder="1" applyAlignment="1">
      <alignment/>
    </xf>
    <xf numFmtId="209" fontId="0" fillId="0" borderId="0" xfId="0" applyNumberFormat="1" applyFont="1" applyBorder="1" applyAlignment="1">
      <alignment/>
    </xf>
    <xf numFmtId="4" fontId="16" fillId="0" borderId="0" xfId="130" applyNumberFormat="1" applyFont="1" applyBorder="1" applyAlignment="1">
      <alignment vertical="center"/>
      <protection/>
    </xf>
    <xf numFmtId="209" fontId="0" fillId="33" borderId="0" xfId="0" applyNumberFormat="1" applyFont="1" applyFill="1" applyBorder="1" applyAlignment="1">
      <alignment/>
    </xf>
    <xf numFmtId="193" fontId="8" fillId="0" borderId="0" xfId="0" applyNumberFormat="1" applyFont="1" applyFill="1" applyAlignment="1">
      <alignment horizontal="right"/>
    </xf>
    <xf numFmtId="193" fontId="8" fillId="32" borderId="0" xfId="0" applyNumberFormat="1" applyFont="1" applyFill="1" applyAlignment="1">
      <alignment horizontal="right"/>
    </xf>
    <xf numFmtId="0" fontId="8" fillId="0" borderId="0" xfId="0" applyFont="1" applyAlignment="1">
      <alignment horizontal="center"/>
    </xf>
    <xf numFmtId="0" fontId="8" fillId="32" borderId="0" xfId="0" applyFont="1" applyFill="1" applyBorder="1" applyAlignment="1">
      <alignment/>
    </xf>
    <xf numFmtId="0" fontId="7" fillId="32" borderId="0" xfId="0" applyFont="1" applyFill="1" applyAlignment="1">
      <alignment horizontal="right"/>
    </xf>
    <xf numFmtId="193" fontId="24" fillId="0" borderId="0" xfId="0" applyNumberFormat="1" applyFont="1" applyFill="1" applyBorder="1" applyAlignment="1">
      <alignment horizontal="right" vertical="center"/>
    </xf>
    <xf numFmtId="2" fontId="24" fillId="0" borderId="0" xfId="0" applyNumberFormat="1" applyFont="1" applyFill="1" applyAlignment="1">
      <alignment/>
    </xf>
    <xf numFmtId="1" fontId="8" fillId="32" borderId="0" xfId="0" applyNumberFormat="1" applyFont="1" applyFill="1" applyBorder="1" applyAlignment="1">
      <alignment horizontal="center"/>
    </xf>
    <xf numFmtId="193" fontId="25" fillId="32" borderId="0" xfId="0" applyNumberFormat="1" applyFont="1" applyFill="1" applyBorder="1" applyAlignment="1">
      <alignment horizontal="right"/>
    </xf>
    <xf numFmtId="193" fontId="26" fillId="32" borderId="0" xfId="0" applyNumberFormat="1" applyFont="1" applyFill="1" applyBorder="1" applyAlignment="1">
      <alignment/>
    </xf>
    <xf numFmtId="193" fontId="26" fillId="32" borderId="0" xfId="0" applyNumberFormat="1" applyFont="1" applyFill="1" applyAlignment="1">
      <alignment/>
    </xf>
    <xf numFmtId="0" fontId="27" fillId="32" borderId="0" xfId="0" applyFont="1" applyFill="1" applyBorder="1" applyAlignment="1">
      <alignment/>
    </xf>
    <xf numFmtId="0" fontId="26" fillId="32" borderId="0" xfId="0" applyFont="1" applyFill="1" applyBorder="1" applyAlignment="1">
      <alignment/>
    </xf>
    <xf numFmtId="193" fontId="26" fillId="0" borderId="0" xfId="130" applyNumberFormat="1" applyFont="1" applyBorder="1" applyAlignment="1">
      <alignment vertical="center"/>
      <protection/>
    </xf>
    <xf numFmtId="193" fontId="26" fillId="32" borderId="0" xfId="0" applyNumberFormat="1" applyFont="1" applyFill="1" applyAlignment="1">
      <alignment horizontal="right"/>
    </xf>
    <xf numFmtId="0" fontId="28" fillId="32" borderId="0" xfId="0" applyFont="1" applyFill="1" applyBorder="1" applyAlignment="1">
      <alignment/>
    </xf>
    <xf numFmtId="0" fontId="24" fillId="32" borderId="0" xfId="0" applyFont="1" applyFill="1" applyAlignment="1">
      <alignment/>
    </xf>
    <xf numFmtId="188" fontId="24" fillId="0" borderId="0" xfId="0" applyNumberFormat="1" applyFont="1" applyAlignment="1">
      <alignment wrapText="1"/>
    </xf>
    <xf numFmtId="0" fontId="24" fillId="32" borderId="0" xfId="0" applyFont="1" applyFill="1" applyBorder="1" applyAlignment="1">
      <alignment/>
    </xf>
    <xf numFmtId="193" fontId="24" fillId="0" borderId="0" xfId="0" applyNumberFormat="1" applyFont="1" applyAlignment="1">
      <alignment wrapText="1"/>
    </xf>
    <xf numFmtId="0" fontId="10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justify"/>
    </xf>
    <xf numFmtId="193" fontId="8" fillId="0" borderId="12" xfId="130" applyNumberFormat="1" applyFont="1" applyFill="1" applyBorder="1" applyAlignment="1">
      <alignment horizontal="right" vertical="center"/>
      <protection/>
    </xf>
    <xf numFmtId="193" fontId="8" fillId="0" borderId="12" xfId="125" applyNumberFormat="1" applyFont="1" applyFill="1" applyBorder="1" applyAlignment="1">
      <alignment vertical="center"/>
      <protection/>
    </xf>
    <xf numFmtId="0" fontId="8" fillId="0" borderId="12" xfId="125" applyFont="1" applyFill="1" applyBorder="1" applyAlignment="1">
      <alignment vertical="center" wrapText="1"/>
      <protection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right" vertical="center"/>
    </xf>
    <xf numFmtId="49" fontId="8" fillId="0" borderId="12" xfId="0" applyNumberFormat="1" applyFont="1" applyFill="1" applyBorder="1" applyAlignment="1">
      <alignment horizontal="justify"/>
    </xf>
    <xf numFmtId="0" fontId="8" fillId="0" borderId="12" xfId="0" applyFont="1" applyFill="1" applyBorder="1" applyAlignment="1">
      <alignment wrapText="1"/>
    </xf>
    <xf numFmtId="0" fontId="18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horizontal="justify"/>
    </xf>
    <xf numFmtId="0" fontId="8" fillId="0" borderId="12" xfId="0" applyFont="1" applyFill="1" applyBorder="1" applyAlignment="1">
      <alignment horizontal="justify" vertical="center"/>
    </xf>
    <xf numFmtId="193" fontId="10" fillId="0" borderId="12" xfId="0" applyNumberFormat="1" applyFont="1" applyFill="1" applyBorder="1" applyAlignment="1">
      <alignment/>
    </xf>
    <xf numFmtId="0" fontId="8" fillId="32" borderId="12" xfId="0" applyFont="1" applyFill="1" applyBorder="1" applyAlignment="1">
      <alignment vertical="center" wrapText="1"/>
    </xf>
    <xf numFmtId="0" fontId="18" fillId="32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0" fontId="10" fillId="32" borderId="12" xfId="0" applyFont="1" applyFill="1" applyBorder="1" applyAlignment="1">
      <alignment vertical="center" wrapText="1"/>
    </xf>
    <xf numFmtId="0" fontId="7" fillId="32" borderId="0" xfId="0" applyFont="1" applyFill="1" applyAlignment="1">
      <alignment horizontal="center" vertical="center"/>
    </xf>
    <xf numFmtId="193" fontId="7" fillId="32" borderId="0" xfId="0" applyNumberFormat="1" applyFont="1" applyFill="1" applyBorder="1" applyAlignment="1">
      <alignment/>
    </xf>
    <xf numFmtId="4" fontId="7" fillId="32" borderId="0" xfId="0" applyNumberFormat="1" applyFont="1" applyFill="1" applyAlignment="1">
      <alignment/>
    </xf>
    <xf numFmtId="4" fontId="7" fillId="32" borderId="0" xfId="0" applyNumberFormat="1" applyFont="1" applyFill="1" applyBorder="1" applyAlignment="1">
      <alignment/>
    </xf>
    <xf numFmtId="0" fontId="8" fillId="32" borderId="12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/>
    </xf>
    <xf numFmtId="0" fontId="25" fillId="32" borderId="0" xfId="0" applyFont="1" applyFill="1" applyAlignment="1">
      <alignment horizontal="left" wrapText="1"/>
    </xf>
    <xf numFmtId="0" fontId="10" fillId="32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8" fillId="0" borderId="0" xfId="0" applyFont="1" applyFill="1" applyAlignment="1">
      <alignment/>
    </xf>
    <xf numFmtId="193" fontId="7" fillId="32" borderId="0" xfId="124" applyNumberFormat="1" applyFont="1" applyFill="1" applyBorder="1" applyAlignment="1">
      <alignment horizontal="center" vertical="center"/>
      <protection/>
    </xf>
    <xf numFmtId="0" fontId="7" fillId="0" borderId="12" xfId="124" applyFont="1" applyFill="1" applyBorder="1" applyAlignment="1">
      <alignment horizontal="center"/>
      <protection/>
    </xf>
    <xf numFmtId="0" fontId="0" fillId="0" borderId="0" xfId="0" applyFont="1" applyBorder="1" applyAlignment="1">
      <alignment/>
    </xf>
    <xf numFmtId="209" fontId="0" fillId="0" borderId="0" xfId="0" applyNumberFormat="1" applyFont="1" applyBorder="1" applyAlignment="1">
      <alignment/>
    </xf>
    <xf numFmtId="193" fontId="0" fillId="0" borderId="0" xfId="0" applyNumberFormat="1" applyFont="1" applyBorder="1" applyAlignment="1">
      <alignment/>
    </xf>
    <xf numFmtId="0" fontId="8" fillId="32" borderId="12" xfId="124" applyFont="1" applyFill="1" applyBorder="1" applyAlignment="1">
      <alignment vertical="center" wrapText="1"/>
      <protection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Border="1" applyAlignment="1">
      <alignment/>
    </xf>
    <xf numFmtId="2" fontId="8" fillId="32" borderId="12" xfId="124" applyNumberFormat="1" applyFont="1" applyFill="1" applyBorder="1" applyAlignment="1">
      <alignment vertical="center" wrapText="1"/>
      <protection/>
    </xf>
    <xf numFmtId="193" fontId="8" fillId="0" borderId="0" xfId="124" applyNumberFormat="1" applyFont="1" applyFill="1" applyBorder="1">
      <alignment/>
      <protection/>
    </xf>
    <xf numFmtId="4" fontId="0" fillId="0" borderId="0" xfId="0" applyNumberFormat="1" applyFont="1" applyAlignment="1">
      <alignment wrapText="1"/>
    </xf>
    <xf numFmtId="193" fontId="8" fillId="0" borderId="0" xfId="124" applyNumberFormat="1" applyFont="1" applyFill="1" applyBorder="1" applyAlignment="1">
      <alignment vertical="center"/>
      <protection/>
    </xf>
    <xf numFmtId="0" fontId="30" fillId="0" borderId="0" xfId="0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30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7" fillId="0" borderId="12" xfId="124" applyFont="1" applyFill="1" applyBorder="1" applyAlignment="1">
      <alignment horizontal="center" vertical="center"/>
      <protection/>
    </xf>
    <xf numFmtId="0" fontId="7" fillId="0" borderId="12" xfId="0" applyFont="1" applyFill="1" applyBorder="1" applyAlignment="1">
      <alignment vertical="center"/>
    </xf>
    <xf numFmtId="0" fontId="8" fillId="0" borderId="12" xfId="124" applyFont="1" applyFill="1" applyBorder="1" applyAlignment="1">
      <alignment vertical="center" wrapText="1"/>
      <protection/>
    </xf>
    <xf numFmtId="193" fontId="7" fillId="32" borderId="0" xfId="0" applyNumberFormat="1" applyFont="1" applyFill="1" applyAlignment="1">
      <alignment horizontal="right" vertical="center"/>
    </xf>
    <xf numFmtId="193" fontId="0" fillId="0" borderId="0" xfId="0" applyNumberFormat="1" applyFont="1" applyAlignment="1">
      <alignment wrapText="1"/>
    </xf>
    <xf numFmtId="0" fontId="18" fillId="32" borderId="0" xfId="0" applyFont="1" applyFill="1" applyAlignment="1">
      <alignment vertical="center"/>
    </xf>
    <xf numFmtId="0" fontId="7" fillId="32" borderId="0" xfId="0" applyFont="1" applyFill="1" applyAlignment="1">
      <alignment vertical="center"/>
    </xf>
    <xf numFmtId="193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0" fontId="0" fillId="32" borderId="0" xfId="0" applyFont="1" applyFill="1" applyAlignment="1">
      <alignment/>
    </xf>
    <xf numFmtId="0" fontId="25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2" fontId="8" fillId="0" borderId="0" xfId="0" applyNumberFormat="1" applyFont="1" applyFill="1" applyAlignment="1">
      <alignment horizontal="left"/>
    </xf>
    <xf numFmtId="0" fontId="8" fillId="32" borderId="12" xfId="124" applyFont="1" applyFill="1" applyBorder="1">
      <alignment/>
      <protection/>
    </xf>
    <xf numFmtId="193" fontId="0" fillId="0" borderId="0" xfId="0" applyNumberFormat="1" applyFont="1" applyFill="1" applyBorder="1" applyAlignment="1">
      <alignment horizontal="right" vertical="center"/>
    </xf>
    <xf numFmtId="0" fontId="0" fillId="32" borderId="0" xfId="0" applyFont="1" applyFill="1" applyAlignment="1">
      <alignment horizontal="right"/>
    </xf>
    <xf numFmtId="19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47" fillId="32" borderId="0" xfId="124" applyFont="1" applyFill="1" applyBorder="1">
      <alignment/>
      <protection/>
    </xf>
    <xf numFmtId="0" fontId="25" fillId="0" borderId="0" xfId="0" applyFont="1" applyFill="1" applyBorder="1" applyAlignment="1">
      <alignment/>
    </xf>
    <xf numFmtId="0" fontId="7" fillId="32" borderId="12" xfId="124" applyFont="1" applyFill="1" applyBorder="1" applyAlignment="1">
      <alignment horizontal="center" vertical="center"/>
      <protection/>
    </xf>
    <xf numFmtId="193" fontId="47" fillId="32" borderId="0" xfId="124" applyNumberFormat="1" applyFont="1" applyFill="1" applyBorder="1">
      <alignment/>
      <protection/>
    </xf>
    <xf numFmtId="193" fontId="0" fillId="32" borderId="0" xfId="0" applyNumberFormat="1" applyFont="1" applyFill="1" applyBorder="1" applyAlignment="1">
      <alignment/>
    </xf>
    <xf numFmtId="193" fontId="0" fillId="32" borderId="0" xfId="0" applyNumberFormat="1" applyFont="1" applyFill="1" applyAlignment="1">
      <alignment/>
    </xf>
    <xf numFmtId="4" fontId="0" fillId="32" borderId="0" xfId="0" applyNumberFormat="1" applyFont="1" applyFill="1" applyBorder="1" applyAlignment="1">
      <alignment/>
    </xf>
    <xf numFmtId="0" fontId="0" fillId="32" borderId="0" xfId="0" applyFont="1" applyFill="1" applyBorder="1" applyAlignment="1">
      <alignment/>
    </xf>
    <xf numFmtId="4" fontId="0" fillId="32" borderId="0" xfId="0" applyNumberFormat="1" applyFont="1" applyFill="1" applyAlignment="1">
      <alignment wrapText="1"/>
    </xf>
    <xf numFmtId="0" fontId="16" fillId="32" borderId="0" xfId="125" applyFont="1" applyFill="1" applyBorder="1" applyAlignment="1">
      <alignment vertical="center" wrapText="1"/>
      <protection/>
    </xf>
    <xf numFmtId="0" fontId="10" fillId="0" borderId="12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29" fillId="32" borderId="0" xfId="0" applyFont="1" applyFill="1" applyAlignment="1">
      <alignment horizontal="center"/>
    </xf>
    <xf numFmtId="0" fontId="19" fillId="32" borderId="13" xfId="0" applyFont="1" applyFill="1" applyBorder="1" applyAlignment="1">
      <alignment horizontal="center" vertical="center" wrapText="1"/>
    </xf>
    <xf numFmtId="0" fontId="19" fillId="32" borderId="14" xfId="0" applyFont="1" applyFill="1" applyBorder="1" applyAlignment="1">
      <alignment horizontal="center" vertical="center" wrapText="1"/>
    </xf>
    <xf numFmtId="0" fontId="19" fillId="32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8" fillId="32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top"/>
    </xf>
    <xf numFmtId="0" fontId="30" fillId="0" borderId="0" xfId="0" applyFont="1" applyFill="1" applyAlignment="1">
      <alignment horizontal="center" vertical="top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10" fillId="32" borderId="12" xfId="0" applyFont="1" applyFill="1" applyBorder="1" applyAlignment="1">
      <alignment horizontal="center" vertical="top" wrapText="1"/>
    </xf>
    <xf numFmtId="0" fontId="10" fillId="32" borderId="12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/>
    </xf>
    <xf numFmtId="0" fontId="10" fillId="32" borderId="13" xfId="0" applyFont="1" applyFill="1" applyBorder="1" applyAlignment="1">
      <alignment horizontal="center" vertical="center"/>
    </xf>
    <xf numFmtId="0" fontId="10" fillId="32" borderId="14" xfId="0" applyFont="1" applyFill="1" applyBorder="1" applyAlignment="1">
      <alignment horizontal="center" vertical="center"/>
    </xf>
    <xf numFmtId="0" fontId="10" fillId="32" borderId="15" xfId="0" applyFont="1" applyFill="1" applyBorder="1" applyAlignment="1">
      <alignment horizontal="center" vertical="center"/>
    </xf>
  </cellXfs>
  <cellStyles count="132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— акцент1" xfId="23"/>
    <cellStyle name="20% — акцент1 2" xfId="24"/>
    <cellStyle name="20% — акцент1 3" xfId="25"/>
    <cellStyle name="20% - Акцент2" xfId="26"/>
    <cellStyle name="20% — акцент2" xfId="27"/>
    <cellStyle name="20% — акцент2 2" xfId="28"/>
    <cellStyle name="20% — акцент2 3" xfId="29"/>
    <cellStyle name="20% - Акцент3" xfId="30"/>
    <cellStyle name="20% — акцент3" xfId="31"/>
    <cellStyle name="20% — акцент3 2" xfId="32"/>
    <cellStyle name="20% — акцент3 3" xfId="33"/>
    <cellStyle name="20% - Акцент4" xfId="34"/>
    <cellStyle name="20% — акцент4" xfId="35"/>
    <cellStyle name="20% — акцент4 2" xfId="36"/>
    <cellStyle name="20% — акцент4 3" xfId="37"/>
    <cellStyle name="20% - Акцент5" xfId="38"/>
    <cellStyle name="20% — акцент5" xfId="39"/>
    <cellStyle name="20% — акцент5 2" xfId="40"/>
    <cellStyle name="20% — акцент5 3" xfId="41"/>
    <cellStyle name="20% - Акцент6" xfId="42"/>
    <cellStyle name="20% — акцент6" xfId="43"/>
    <cellStyle name="20% — акцент6 2" xfId="44"/>
    <cellStyle name="20% — акцент6 3" xfId="45"/>
    <cellStyle name="40% - Акцент1" xfId="46"/>
    <cellStyle name="40% — акцент1" xfId="47"/>
    <cellStyle name="40% — акцент1 2" xfId="48"/>
    <cellStyle name="40% — акцент1 3" xfId="49"/>
    <cellStyle name="40% - Акцент2" xfId="50"/>
    <cellStyle name="40% — акцент2" xfId="51"/>
    <cellStyle name="40% — акцент2 2" xfId="52"/>
    <cellStyle name="40% — акцент2 3" xfId="53"/>
    <cellStyle name="40% - Акцент3" xfId="54"/>
    <cellStyle name="40% — акцент3" xfId="55"/>
    <cellStyle name="40% — акцент3 2" xfId="56"/>
    <cellStyle name="40% — акцент3 3" xfId="57"/>
    <cellStyle name="40% - Акцент4" xfId="58"/>
    <cellStyle name="40% — акцент4" xfId="59"/>
    <cellStyle name="40% — акцент4 2" xfId="60"/>
    <cellStyle name="40% — акцент4 3" xfId="61"/>
    <cellStyle name="40% - Акцент5" xfId="62"/>
    <cellStyle name="40% — акцент5" xfId="63"/>
    <cellStyle name="40% — акцент5 2" xfId="64"/>
    <cellStyle name="40% — акцент5 3" xfId="65"/>
    <cellStyle name="40% - Акцент6" xfId="66"/>
    <cellStyle name="40% — акцент6" xfId="67"/>
    <cellStyle name="40% — акцент6 2" xfId="68"/>
    <cellStyle name="40% — акцент6 3" xfId="69"/>
    <cellStyle name="60% - Акцент1" xfId="70"/>
    <cellStyle name="60% — акцент1" xfId="71"/>
    <cellStyle name="60% — акцент1 2" xfId="72"/>
    <cellStyle name="60% — акцент1 3" xfId="73"/>
    <cellStyle name="60% - Акцент2" xfId="74"/>
    <cellStyle name="60% — акцент2" xfId="75"/>
    <cellStyle name="60% — акцент2 2" xfId="76"/>
    <cellStyle name="60% — акцент2 3" xfId="77"/>
    <cellStyle name="60% - Акцент3" xfId="78"/>
    <cellStyle name="60% — акцент3" xfId="79"/>
    <cellStyle name="60% — акцент3 2" xfId="80"/>
    <cellStyle name="60% — акцент3 3" xfId="81"/>
    <cellStyle name="60% - Акцент4" xfId="82"/>
    <cellStyle name="60% — акцент4" xfId="83"/>
    <cellStyle name="60% — акцент4 2" xfId="84"/>
    <cellStyle name="60% — акцент4 3" xfId="85"/>
    <cellStyle name="60% - Акцент5" xfId="86"/>
    <cellStyle name="60% — акцент5" xfId="87"/>
    <cellStyle name="60% — акцент5 2" xfId="88"/>
    <cellStyle name="60% — акцент5 3" xfId="89"/>
    <cellStyle name="60% - Акцент6" xfId="90"/>
    <cellStyle name="60% — акцент6" xfId="91"/>
    <cellStyle name="60% — акцент6 2" xfId="92"/>
    <cellStyle name="60% — акцент6 3" xfId="93"/>
    <cellStyle name="F2" xfId="94"/>
    <cellStyle name="F3" xfId="95"/>
    <cellStyle name="F4" xfId="96"/>
    <cellStyle name="F5" xfId="97"/>
    <cellStyle name="F6" xfId="98"/>
    <cellStyle name="F7" xfId="99"/>
    <cellStyle name="F8" xfId="100"/>
    <cellStyle name="Iau?iue_ZV1PIV98" xfId="101"/>
    <cellStyle name="Normal_Доходи" xfId="102"/>
    <cellStyle name="Акцент1" xfId="103"/>
    <cellStyle name="Акцент2" xfId="104"/>
    <cellStyle name="Акцент3" xfId="105"/>
    <cellStyle name="Акцент4" xfId="106"/>
    <cellStyle name="Акцент5" xfId="107"/>
    <cellStyle name="Акцент6" xfId="108"/>
    <cellStyle name="Ввод " xfId="109"/>
    <cellStyle name="Вывод" xfId="110"/>
    <cellStyle name="Вычисление" xfId="111"/>
    <cellStyle name="Hyperlink" xfId="112"/>
    <cellStyle name="Currency" xfId="113"/>
    <cellStyle name="Currency [0]" xfId="114"/>
    <cellStyle name="Заголовок 1" xfId="115"/>
    <cellStyle name="Заголовок 2" xfId="116"/>
    <cellStyle name="Заголовок 3" xfId="117"/>
    <cellStyle name="Заголовок 4" xfId="118"/>
    <cellStyle name="Звичайний 2" xfId="119"/>
    <cellStyle name="Итог" xfId="120"/>
    <cellStyle name="Контрольная ячейка" xfId="121"/>
    <cellStyle name="Название" xfId="122"/>
    <cellStyle name="Нейтральный" xfId="123"/>
    <cellStyle name="Обычный 2" xfId="124"/>
    <cellStyle name="Обычный 2 2" xfId="125"/>
    <cellStyle name="Обычный 2 3" xfId="126"/>
    <cellStyle name="Обычный 2 4" xfId="127"/>
    <cellStyle name="Обычный 3" xfId="128"/>
    <cellStyle name="Обычный 4" xfId="129"/>
    <cellStyle name="Обычный_shabl_dod" xfId="130"/>
    <cellStyle name="Followed Hyperlink" xfId="131"/>
    <cellStyle name="Плохой" xfId="132"/>
    <cellStyle name="Пояснение" xfId="133"/>
    <cellStyle name="Примечание" xfId="134"/>
    <cellStyle name="Примечание 2" xfId="135"/>
    <cellStyle name="Percent" xfId="136"/>
    <cellStyle name="Связанная ячейка" xfId="137"/>
    <cellStyle name="Стиль 1" xfId="138"/>
    <cellStyle name="Текст предупреждения" xfId="139"/>
    <cellStyle name="Тысячи [0]_Розподіл (2)" xfId="140"/>
    <cellStyle name="Тысячи_Розподіл (2)" xfId="141"/>
    <cellStyle name="Comma" xfId="142"/>
    <cellStyle name="Comma [0]" xfId="143"/>
    <cellStyle name="Хороший" xfId="144"/>
    <cellStyle name="Џђћ–…ќ’ќ›‰" xfId="145"/>
  </cellStyles>
  <dxfs count="35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2:Q916"/>
  <sheetViews>
    <sheetView tabSelected="1" view="pageBreakPreview" zoomScale="80" zoomScaleSheetLayoutView="80" zoomScalePageLayoutView="0" workbookViewId="0" topLeftCell="A25">
      <selection activeCell="H35" sqref="H35"/>
    </sheetView>
  </sheetViews>
  <sheetFormatPr defaultColWidth="9.00390625" defaultRowHeight="12.75"/>
  <cols>
    <col min="1" max="1" width="68.875" style="56" customWidth="1"/>
    <col min="2" max="2" width="10.875" style="5" customWidth="1"/>
    <col min="3" max="3" width="14.75390625" style="38" customWidth="1"/>
    <col min="4" max="4" width="20.25390625" style="38" customWidth="1"/>
    <col min="5" max="5" width="20.75390625" style="38" customWidth="1"/>
    <col min="6" max="6" width="12.75390625" style="38" customWidth="1"/>
    <col min="7" max="7" width="13.375" style="38" customWidth="1"/>
    <col min="8" max="8" width="16.875" style="38" customWidth="1"/>
    <col min="9" max="9" width="15.00390625" style="38" customWidth="1"/>
    <col min="10" max="10" width="14.25390625" style="26" customWidth="1"/>
    <col min="11" max="12" width="14.25390625" style="5" customWidth="1"/>
    <col min="13" max="13" width="15.625" style="5" customWidth="1"/>
    <col min="14" max="14" width="18.875" style="5" customWidth="1"/>
    <col min="15" max="15" width="9.125" style="5" customWidth="1"/>
    <col min="16" max="16" width="11.00390625" style="5" customWidth="1"/>
    <col min="17" max="16384" width="9.125" style="5" customWidth="1"/>
  </cols>
  <sheetData>
    <row r="2" spans="1:9" ht="20.25">
      <c r="A2" s="175" t="s">
        <v>131</v>
      </c>
      <c r="B2" s="175"/>
      <c r="C2" s="175"/>
      <c r="D2" s="175"/>
      <c r="E2" s="175"/>
      <c r="F2" s="175"/>
      <c r="G2" s="175"/>
      <c r="H2" s="175"/>
      <c r="I2" s="175"/>
    </row>
    <row r="3" spans="1:10" ht="15.75">
      <c r="A3" s="122"/>
      <c r="B3" s="123"/>
      <c r="C3" s="124"/>
      <c r="D3" s="124"/>
      <c r="E3" s="125"/>
      <c r="F3" s="125"/>
      <c r="G3" s="126"/>
      <c r="J3" s="127"/>
    </row>
    <row r="4" spans="1:12" ht="15.75">
      <c r="A4" s="122"/>
      <c r="B4" s="123"/>
      <c r="C4" s="124"/>
      <c r="D4" s="124"/>
      <c r="E4" s="125"/>
      <c r="F4" s="125"/>
      <c r="G4" s="126"/>
      <c r="J4" s="127"/>
      <c r="K4" s="53"/>
      <c r="L4" s="53"/>
    </row>
    <row r="5" spans="1:12" ht="21" customHeight="1">
      <c r="A5" s="174" t="s">
        <v>13</v>
      </c>
      <c r="B5" s="180" t="s">
        <v>1</v>
      </c>
      <c r="C5" s="179" t="s">
        <v>129</v>
      </c>
      <c r="D5" s="176" t="s">
        <v>130</v>
      </c>
      <c r="E5" s="177"/>
      <c r="F5" s="177"/>
      <c r="G5" s="178"/>
      <c r="H5" s="179" t="s">
        <v>124</v>
      </c>
      <c r="I5" s="179"/>
      <c r="J5" s="127"/>
      <c r="K5" s="53"/>
      <c r="L5" s="53"/>
    </row>
    <row r="6" spans="1:12" ht="50.25" customHeight="1">
      <c r="A6" s="174"/>
      <c r="B6" s="180"/>
      <c r="C6" s="179"/>
      <c r="D6" s="173" t="s">
        <v>127</v>
      </c>
      <c r="E6" s="173" t="s">
        <v>123</v>
      </c>
      <c r="F6" s="173" t="s">
        <v>14</v>
      </c>
      <c r="G6" s="173" t="s">
        <v>74</v>
      </c>
      <c r="H6" s="179"/>
      <c r="I6" s="179"/>
      <c r="J6" s="127"/>
      <c r="K6" s="53"/>
      <c r="L6" s="53"/>
    </row>
    <row r="7" spans="1:14" ht="15.75">
      <c r="A7" s="174"/>
      <c r="B7" s="180"/>
      <c r="C7" s="179"/>
      <c r="D7" s="173"/>
      <c r="E7" s="173"/>
      <c r="F7" s="173"/>
      <c r="G7" s="173"/>
      <c r="H7" s="60" t="s">
        <v>73</v>
      </c>
      <c r="I7" s="128" t="s">
        <v>0</v>
      </c>
      <c r="J7" s="129"/>
      <c r="K7" s="129"/>
      <c r="L7" s="130"/>
      <c r="N7" s="118"/>
    </row>
    <row r="8" spans="1:14" ht="15.75">
      <c r="A8" s="55" t="s">
        <v>11</v>
      </c>
      <c r="B8" s="46"/>
      <c r="C8" s="46"/>
      <c r="D8" s="47"/>
      <c r="E8" s="47"/>
      <c r="F8" s="47"/>
      <c r="G8" s="47"/>
      <c r="H8" s="67"/>
      <c r="I8" s="67"/>
      <c r="J8" s="129"/>
      <c r="K8" s="53"/>
      <c r="L8" s="53"/>
      <c r="N8" s="118"/>
    </row>
    <row r="9" spans="1:14" ht="15.75">
      <c r="A9" s="112" t="s">
        <v>25</v>
      </c>
      <c r="B9" s="48">
        <v>11010000</v>
      </c>
      <c r="C9" s="57">
        <v>1867035.1863199996</v>
      </c>
      <c r="D9" s="58">
        <v>1797428.6</v>
      </c>
      <c r="E9" s="58">
        <v>1774918.6220200001</v>
      </c>
      <c r="F9" s="58">
        <f>E9/D9*100</f>
        <v>98.74765662569295</v>
      </c>
      <c r="G9" s="58">
        <f aca="true" t="shared" si="0" ref="G9:G39">E9-D9</f>
        <v>-22509.977979999967</v>
      </c>
      <c r="H9" s="58">
        <f aca="true" t="shared" si="1" ref="H9:H14">SUM(E9-C9)/C9*100</f>
        <v>-4.9338418994429825</v>
      </c>
      <c r="I9" s="58">
        <f aca="true" t="shared" si="2" ref="I9:I35">E9-C9</f>
        <v>-92116.5642999995</v>
      </c>
      <c r="J9" s="129"/>
      <c r="K9" s="129"/>
      <c r="L9" s="130"/>
      <c r="N9" s="118"/>
    </row>
    <row r="10" spans="1:17" ht="15.75">
      <c r="A10" s="112" t="s">
        <v>26</v>
      </c>
      <c r="B10" s="48">
        <v>11020000</v>
      </c>
      <c r="C10" s="57">
        <v>248379.57319</v>
      </c>
      <c r="D10" s="58">
        <v>114525.951</v>
      </c>
      <c r="E10" s="58">
        <v>201411.73583</v>
      </c>
      <c r="F10" s="58" t="s">
        <v>114</v>
      </c>
      <c r="G10" s="58">
        <f t="shared" si="0"/>
        <v>86885.78482999999</v>
      </c>
      <c r="H10" s="58">
        <f t="shared" si="1"/>
        <v>-18.909702096988294</v>
      </c>
      <c r="I10" s="58">
        <f t="shared" si="2"/>
        <v>-46967.837360000005</v>
      </c>
      <c r="J10" s="131"/>
      <c r="K10" s="129"/>
      <c r="L10" s="64"/>
      <c r="M10" s="53"/>
      <c r="N10" s="119"/>
      <c r="O10" s="53"/>
      <c r="P10" s="53"/>
      <c r="Q10" s="53"/>
    </row>
    <row r="11" spans="1:17" ht="15.75">
      <c r="A11" s="112" t="s">
        <v>27</v>
      </c>
      <c r="B11" s="48">
        <v>13020000</v>
      </c>
      <c r="C11" s="57">
        <v>109243.95423</v>
      </c>
      <c r="D11" s="58">
        <v>88740</v>
      </c>
      <c r="E11" s="58">
        <v>68522.45836</v>
      </c>
      <c r="F11" s="58">
        <f>E11/D11*100</f>
        <v>77.21710430471039</v>
      </c>
      <c r="G11" s="58">
        <f t="shared" si="0"/>
        <v>-20217.541639999996</v>
      </c>
      <c r="H11" s="58">
        <f>SUM(E11-C11)/C11*100</f>
        <v>-37.275743227186545</v>
      </c>
      <c r="I11" s="58">
        <f t="shared" si="2"/>
        <v>-40721.49587</v>
      </c>
      <c r="J11" s="131"/>
      <c r="K11" s="131"/>
      <c r="L11" s="131"/>
      <c r="M11" s="64"/>
      <c r="N11" s="64"/>
      <c r="O11" s="64"/>
      <c r="P11" s="64"/>
      <c r="Q11" s="53"/>
    </row>
    <row r="12" spans="1:17" ht="30" customHeight="1">
      <c r="A12" s="112" t="s">
        <v>49</v>
      </c>
      <c r="B12" s="48">
        <v>13030000</v>
      </c>
      <c r="C12" s="57">
        <v>63078.60903</v>
      </c>
      <c r="D12" s="58">
        <v>2200</v>
      </c>
      <c r="E12" s="58">
        <v>2006.74077</v>
      </c>
      <c r="F12" s="58">
        <f>E12/D12*100</f>
        <v>91.21548954545456</v>
      </c>
      <c r="G12" s="58">
        <f t="shared" si="0"/>
        <v>-193.2592299999999</v>
      </c>
      <c r="H12" s="58">
        <f t="shared" si="1"/>
        <v>-96.81866673844124</v>
      </c>
      <c r="I12" s="58">
        <f t="shared" si="2"/>
        <v>-61071.86826</v>
      </c>
      <c r="J12" s="131"/>
      <c r="K12" s="131"/>
      <c r="L12" s="130"/>
      <c r="M12" s="117"/>
      <c r="N12" s="119"/>
      <c r="O12" s="53"/>
      <c r="P12" s="53"/>
      <c r="Q12" s="53"/>
    </row>
    <row r="13" spans="1:14" ht="15.75">
      <c r="A13" s="132" t="s">
        <v>64</v>
      </c>
      <c r="B13" s="48">
        <v>13070000</v>
      </c>
      <c r="C13" s="57">
        <v>379.68724</v>
      </c>
      <c r="D13" s="58">
        <v>0</v>
      </c>
      <c r="E13" s="58">
        <v>320.89169</v>
      </c>
      <c r="F13" s="58"/>
      <c r="G13" s="58">
        <f t="shared" si="0"/>
        <v>320.89169</v>
      </c>
      <c r="H13" s="58">
        <f t="shared" si="1"/>
        <v>-15.48525834052258</v>
      </c>
      <c r="I13" s="58">
        <f t="shared" si="2"/>
        <v>-58.79554999999999</v>
      </c>
      <c r="J13" s="129"/>
      <c r="K13" s="129"/>
      <c r="L13" s="130"/>
      <c r="N13" s="118"/>
    </row>
    <row r="14" spans="1:14" ht="78.75">
      <c r="A14" s="132" t="s">
        <v>98</v>
      </c>
      <c r="B14" s="48">
        <v>21010000</v>
      </c>
      <c r="C14" s="57">
        <v>518.775</v>
      </c>
      <c r="D14" s="58">
        <v>0</v>
      </c>
      <c r="E14" s="58">
        <v>414.558</v>
      </c>
      <c r="F14" s="58"/>
      <c r="G14" s="58">
        <f t="shared" si="0"/>
        <v>414.558</v>
      </c>
      <c r="H14" s="58">
        <f t="shared" si="1"/>
        <v>-20.089055949110886</v>
      </c>
      <c r="I14" s="58">
        <f t="shared" si="2"/>
        <v>-104.21699999999998</v>
      </c>
      <c r="J14" s="129"/>
      <c r="K14" s="129"/>
      <c r="L14" s="130"/>
      <c r="N14" s="118"/>
    </row>
    <row r="15" spans="1:14" ht="15.75">
      <c r="A15" s="112" t="s">
        <v>15</v>
      </c>
      <c r="B15" s="48">
        <v>21080000</v>
      </c>
      <c r="C15" s="57">
        <v>145.21165</v>
      </c>
      <c r="D15" s="58">
        <v>132.3</v>
      </c>
      <c r="E15" s="58">
        <v>1318.3992</v>
      </c>
      <c r="F15" s="58" t="s">
        <v>107</v>
      </c>
      <c r="G15" s="58">
        <f t="shared" si="0"/>
        <v>1186.0992</v>
      </c>
      <c r="H15" s="58" t="s">
        <v>109</v>
      </c>
      <c r="I15" s="58">
        <f t="shared" si="2"/>
        <v>1173.18755</v>
      </c>
      <c r="J15" s="129"/>
      <c r="N15" s="118"/>
    </row>
    <row r="16" spans="1:14" ht="31.5">
      <c r="A16" s="112" t="s">
        <v>23</v>
      </c>
      <c r="B16" s="48">
        <v>22000000</v>
      </c>
      <c r="C16" s="57">
        <v>37098.51033</v>
      </c>
      <c r="D16" s="58">
        <v>29019.2</v>
      </c>
      <c r="E16" s="58">
        <v>37638.96031</v>
      </c>
      <c r="F16" s="58">
        <f>E16/D16*100</f>
        <v>129.70364555191048</v>
      </c>
      <c r="G16" s="58">
        <f t="shared" si="0"/>
        <v>8619.760310000001</v>
      </c>
      <c r="H16" s="58">
        <f aca="true" t="shared" si="3" ref="H16:H24">SUM(E16-C16)/C16*100</f>
        <v>1.4567969850880125</v>
      </c>
      <c r="I16" s="58">
        <f t="shared" si="2"/>
        <v>540.4499800000049</v>
      </c>
      <c r="J16" s="129"/>
      <c r="N16" s="118"/>
    </row>
    <row r="17" spans="1:14" ht="47.25">
      <c r="A17" s="112" t="s">
        <v>50</v>
      </c>
      <c r="B17" s="48">
        <v>24030000</v>
      </c>
      <c r="C17" s="57">
        <v>0.49</v>
      </c>
      <c r="D17" s="58">
        <v>0</v>
      </c>
      <c r="E17" s="58">
        <v>1.58286</v>
      </c>
      <c r="F17" s="58"/>
      <c r="G17" s="58">
        <f t="shared" si="0"/>
        <v>1.58286</v>
      </c>
      <c r="H17" s="58">
        <f t="shared" si="3"/>
        <v>223.03265306122447</v>
      </c>
      <c r="I17" s="58">
        <f t="shared" si="2"/>
        <v>1.09286</v>
      </c>
      <c r="J17" s="129"/>
      <c r="N17" s="118"/>
    </row>
    <row r="18" spans="1:14" ht="15.75">
      <c r="A18" s="114" t="s">
        <v>24</v>
      </c>
      <c r="B18" s="48">
        <v>24060000</v>
      </c>
      <c r="C18" s="57">
        <v>1522.40971</v>
      </c>
      <c r="D18" s="58">
        <v>670</v>
      </c>
      <c r="E18" s="58">
        <v>2165.17092</v>
      </c>
      <c r="F18" s="58" t="s">
        <v>108</v>
      </c>
      <c r="G18" s="58">
        <f t="shared" si="0"/>
        <v>1495.17092</v>
      </c>
      <c r="H18" s="58">
        <f t="shared" si="3"/>
        <v>42.219988862262326</v>
      </c>
      <c r="I18" s="58">
        <f t="shared" si="2"/>
        <v>642.7612100000001</v>
      </c>
      <c r="J18" s="129"/>
      <c r="K18" s="133"/>
      <c r="L18" s="134"/>
      <c r="N18" s="118"/>
    </row>
    <row r="19" spans="1:14" ht="15.75">
      <c r="A19" s="114" t="s">
        <v>104</v>
      </c>
      <c r="B19" s="48">
        <v>31000000</v>
      </c>
      <c r="C19" s="57">
        <v>0.1111</v>
      </c>
      <c r="D19" s="58"/>
      <c r="E19" s="58"/>
      <c r="F19" s="58"/>
      <c r="G19" s="58"/>
      <c r="H19" s="58">
        <f t="shared" si="3"/>
        <v>-100</v>
      </c>
      <c r="I19" s="58">
        <f t="shared" si="2"/>
        <v>-0.1111</v>
      </c>
      <c r="J19" s="129"/>
      <c r="K19" s="133"/>
      <c r="L19" s="134"/>
      <c r="N19" s="118"/>
    </row>
    <row r="20" spans="1:12" ht="20.25" customHeight="1">
      <c r="A20" s="98" t="s">
        <v>2</v>
      </c>
      <c r="B20" s="49">
        <v>90010100</v>
      </c>
      <c r="C20" s="61">
        <f>SUM(C9:C19)</f>
        <v>2327402.517799999</v>
      </c>
      <c r="D20" s="61">
        <f>SUM(D9:D19)</f>
        <v>2032716.051</v>
      </c>
      <c r="E20" s="61">
        <f>SUM(E9:E19)</f>
        <v>2088719.11996</v>
      </c>
      <c r="F20" s="61">
        <f aca="true" t="shared" si="4" ref="F20:F39">E20/D20*100</f>
        <v>102.75508568609222</v>
      </c>
      <c r="G20" s="61">
        <f t="shared" si="0"/>
        <v>56003.06896000006</v>
      </c>
      <c r="H20" s="61">
        <f t="shared" si="3"/>
        <v>-10.255355316261193</v>
      </c>
      <c r="I20" s="61">
        <f t="shared" si="2"/>
        <v>-238683.39783999906</v>
      </c>
      <c r="J20" s="129"/>
      <c r="K20" s="133"/>
      <c r="L20" s="134"/>
    </row>
    <row r="21" spans="1:12" ht="20.25" customHeight="1">
      <c r="A21" s="114" t="s">
        <v>3</v>
      </c>
      <c r="B21" s="48">
        <v>40000000</v>
      </c>
      <c r="C21" s="58">
        <f>SUM(C22:C39)</f>
        <v>1183852.85778</v>
      </c>
      <c r="D21" s="58">
        <f>SUM(D22:D39)</f>
        <v>1112602.0720000002</v>
      </c>
      <c r="E21" s="58">
        <f>SUM(E22:E39)</f>
        <v>1087970.06179</v>
      </c>
      <c r="F21" s="58">
        <f t="shared" si="4"/>
        <v>97.7860898492017</v>
      </c>
      <c r="G21" s="58">
        <f t="shared" si="0"/>
        <v>-24632.01021000021</v>
      </c>
      <c r="H21" s="58">
        <f t="shared" si="3"/>
        <v>-8.099215655043702</v>
      </c>
      <c r="I21" s="58">
        <f t="shared" si="2"/>
        <v>-95882.79599000001</v>
      </c>
      <c r="J21" s="129"/>
      <c r="K21" s="129"/>
      <c r="L21" s="74"/>
    </row>
    <row r="22" spans="1:12" ht="47.25">
      <c r="A22" s="114" t="s">
        <v>31</v>
      </c>
      <c r="B22" s="48">
        <v>41020200</v>
      </c>
      <c r="C22" s="57">
        <v>118602.3</v>
      </c>
      <c r="D22" s="58">
        <v>127949.5</v>
      </c>
      <c r="E22" s="58">
        <v>127949.5</v>
      </c>
      <c r="F22" s="58">
        <f t="shared" si="4"/>
        <v>100</v>
      </c>
      <c r="G22" s="58">
        <f t="shared" si="0"/>
        <v>0</v>
      </c>
      <c r="H22" s="58">
        <f t="shared" si="3"/>
        <v>7.881128780807789</v>
      </c>
      <c r="I22" s="58">
        <f t="shared" si="2"/>
        <v>9347.199999999997</v>
      </c>
      <c r="J22" s="129"/>
      <c r="K22" s="129"/>
      <c r="L22" s="75"/>
    </row>
    <row r="23" spans="1:14" ht="78.75">
      <c r="A23" s="112" t="s">
        <v>72</v>
      </c>
      <c r="B23" s="48">
        <v>41021100</v>
      </c>
      <c r="C23" s="57">
        <v>57236.6</v>
      </c>
      <c r="D23" s="58"/>
      <c r="E23" s="58"/>
      <c r="F23" s="58"/>
      <c r="G23" s="58">
        <f t="shared" si="0"/>
        <v>0</v>
      </c>
      <c r="H23" s="58">
        <f t="shared" si="3"/>
        <v>-100</v>
      </c>
      <c r="I23" s="58">
        <f t="shared" si="2"/>
        <v>-57236.6</v>
      </c>
      <c r="J23" s="129"/>
      <c r="K23" s="129"/>
      <c r="L23" s="75"/>
      <c r="N23" s="118"/>
    </row>
    <row r="24" spans="1:14" ht="78.75">
      <c r="A24" s="112" t="s">
        <v>78</v>
      </c>
      <c r="B24" s="48">
        <v>41021300</v>
      </c>
      <c r="C24" s="57">
        <v>20375.415</v>
      </c>
      <c r="D24" s="58">
        <v>16454.774</v>
      </c>
      <c r="E24" s="58">
        <v>16454.773</v>
      </c>
      <c r="F24" s="58">
        <f t="shared" si="4"/>
        <v>99.99999392273634</v>
      </c>
      <c r="G24" s="58">
        <f t="shared" si="0"/>
        <v>-0.0010000000002037268</v>
      </c>
      <c r="H24" s="58">
        <f t="shared" si="3"/>
        <v>-19.24202280051719</v>
      </c>
      <c r="I24" s="58">
        <f t="shared" si="2"/>
        <v>-3920.642</v>
      </c>
      <c r="J24" s="129"/>
      <c r="K24" s="129"/>
      <c r="L24" s="75"/>
      <c r="N24" s="118"/>
    </row>
    <row r="25" spans="1:14" ht="78.75">
      <c r="A25" s="112" t="s">
        <v>79</v>
      </c>
      <c r="B25" s="48">
        <v>41021400</v>
      </c>
      <c r="C25" s="58"/>
      <c r="D25" s="58">
        <v>163983.1</v>
      </c>
      <c r="E25" s="58">
        <v>163983.1</v>
      </c>
      <c r="F25" s="58">
        <f t="shared" si="4"/>
        <v>100</v>
      </c>
      <c r="G25" s="58">
        <f t="shared" si="0"/>
        <v>0</v>
      </c>
      <c r="H25" s="58"/>
      <c r="I25" s="58">
        <f t="shared" si="2"/>
        <v>163983.1</v>
      </c>
      <c r="J25" s="129"/>
      <c r="K25" s="129"/>
      <c r="L25" s="130"/>
      <c r="M25" s="5" t="s">
        <v>65</v>
      </c>
      <c r="N25" s="118"/>
    </row>
    <row r="26" spans="1:14" ht="225" customHeight="1">
      <c r="A26" s="113" t="s">
        <v>91</v>
      </c>
      <c r="B26" s="48">
        <v>41030500</v>
      </c>
      <c r="C26" s="58"/>
      <c r="D26" s="58">
        <v>62256.824</v>
      </c>
      <c r="E26" s="58">
        <v>62250.654259999996</v>
      </c>
      <c r="F26" s="58">
        <f t="shared" si="4"/>
        <v>99.99008985745883</v>
      </c>
      <c r="G26" s="58">
        <f t="shared" si="0"/>
        <v>-6.169740000004822</v>
      </c>
      <c r="H26" s="58"/>
      <c r="I26" s="58">
        <f t="shared" si="2"/>
        <v>62250.654259999996</v>
      </c>
      <c r="J26" s="129"/>
      <c r="N26" s="118"/>
    </row>
    <row r="27" spans="1:14" ht="47.25">
      <c r="A27" s="112" t="s">
        <v>71</v>
      </c>
      <c r="B27" s="48">
        <v>41031200</v>
      </c>
      <c r="C27" s="57">
        <v>181493.14341</v>
      </c>
      <c r="D27" s="58"/>
      <c r="E27" s="58"/>
      <c r="F27" s="58"/>
      <c r="G27" s="58">
        <f t="shared" si="0"/>
        <v>0</v>
      </c>
      <c r="H27" s="58">
        <f>SUM(E27-C27)/C27*100</f>
        <v>-100</v>
      </c>
      <c r="I27" s="58">
        <f t="shared" si="2"/>
        <v>-181493.14341</v>
      </c>
      <c r="J27" s="129"/>
      <c r="K27" s="135"/>
      <c r="L27" s="74"/>
      <c r="N27" s="118"/>
    </row>
    <row r="28" spans="1:14" ht="31.5">
      <c r="A28" s="132" t="s">
        <v>67</v>
      </c>
      <c r="B28" s="48">
        <v>41031900</v>
      </c>
      <c r="C28" s="58"/>
      <c r="D28" s="58">
        <v>8448</v>
      </c>
      <c r="E28" s="58">
        <v>0</v>
      </c>
      <c r="F28" s="58">
        <f t="shared" si="4"/>
        <v>0</v>
      </c>
      <c r="G28" s="58">
        <f t="shared" si="0"/>
        <v>-8448</v>
      </c>
      <c r="H28" s="58"/>
      <c r="I28" s="58">
        <f t="shared" si="2"/>
        <v>0</v>
      </c>
      <c r="J28" s="129"/>
      <c r="K28" s="129"/>
      <c r="L28" s="130"/>
      <c r="N28" s="118"/>
    </row>
    <row r="29" spans="1:14" ht="31.5">
      <c r="A29" s="132" t="s">
        <v>68</v>
      </c>
      <c r="B29" s="48">
        <v>41032800</v>
      </c>
      <c r="C29" s="58"/>
      <c r="D29" s="58">
        <v>34865</v>
      </c>
      <c r="E29" s="58">
        <v>21797.51966</v>
      </c>
      <c r="F29" s="58">
        <f t="shared" si="4"/>
        <v>62.51977530474689</v>
      </c>
      <c r="G29" s="58">
        <f t="shared" si="0"/>
        <v>-13067.480339999998</v>
      </c>
      <c r="H29" s="58"/>
      <c r="I29" s="58">
        <f t="shared" si="2"/>
        <v>21797.51966</v>
      </c>
      <c r="J29" s="129"/>
      <c r="K29" s="129"/>
      <c r="L29" s="130"/>
      <c r="N29" s="118"/>
    </row>
    <row r="30" spans="1:14" ht="47.25">
      <c r="A30" s="136" t="s">
        <v>66</v>
      </c>
      <c r="B30" s="48">
        <v>41032900</v>
      </c>
      <c r="C30" s="58"/>
      <c r="D30" s="58">
        <v>882.8</v>
      </c>
      <c r="E30" s="58">
        <v>392.352</v>
      </c>
      <c r="F30" s="58">
        <f t="shared" si="4"/>
        <v>44.44404168554599</v>
      </c>
      <c r="G30" s="58">
        <f t="shared" si="0"/>
        <v>-490.448</v>
      </c>
      <c r="H30" s="58"/>
      <c r="I30" s="58">
        <f t="shared" si="2"/>
        <v>392.352</v>
      </c>
      <c r="J30" s="129"/>
      <c r="K30" s="129"/>
      <c r="L30" s="130"/>
      <c r="N30" s="118"/>
    </row>
    <row r="31" spans="1:14" ht="36" customHeight="1">
      <c r="A31" s="112" t="s">
        <v>48</v>
      </c>
      <c r="B31" s="48">
        <v>41033000</v>
      </c>
      <c r="C31" s="57">
        <v>125703.77433</v>
      </c>
      <c r="D31" s="58">
        <v>102735.2</v>
      </c>
      <c r="E31" s="58">
        <v>102563.83258</v>
      </c>
      <c r="F31" s="58">
        <f t="shared" si="4"/>
        <v>99.8331950295517</v>
      </c>
      <c r="G31" s="58">
        <f t="shared" si="0"/>
        <v>-171.36741999999504</v>
      </c>
      <c r="H31" s="58">
        <f>SUM(E31-C31)/C31*100</f>
        <v>-18.408311025930352</v>
      </c>
      <c r="I31" s="58">
        <f t="shared" si="2"/>
        <v>-23139.941749999998</v>
      </c>
      <c r="J31" s="129"/>
      <c r="K31" s="129"/>
      <c r="L31" s="130"/>
      <c r="N31" s="118"/>
    </row>
    <row r="32" spans="1:14" ht="21.75" customHeight="1">
      <c r="A32" s="112" t="s">
        <v>28</v>
      </c>
      <c r="B32" s="48">
        <v>41033900</v>
      </c>
      <c r="C32" s="57">
        <v>524753.7</v>
      </c>
      <c r="D32" s="58">
        <v>501991.2</v>
      </c>
      <c r="E32" s="58">
        <v>501991.2</v>
      </c>
      <c r="F32" s="58">
        <f t="shared" si="4"/>
        <v>100</v>
      </c>
      <c r="G32" s="58">
        <f t="shared" si="0"/>
        <v>0</v>
      </c>
      <c r="H32" s="58">
        <f>SUM(E32-C32)/C32*100</f>
        <v>-4.337749309819053</v>
      </c>
      <c r="I32" s="58">
        <f t="shared" si="2"/>
        <v>-22762.49999999994</v>
      </c>
      <c r="J32" s="129"/>
      <c r="K32" s="129"/>
      <c r="L32" s="130"/>
      <c r="N32" s="118"/>
    </row>
    <row r="33" spans="1:14" ht="48.75" customHeight="1">
      <c r="A33" s="112" t="s">
        <v>55</v>
      </c>
      <c r="B33" s="48">
        <v>41034600</v>
      </c>
      <c r="C33" s="57">
        <v>67836.4615</v>
      </c>
      <c r="D33" s="58"/>
      <c r="E33" s="58"/>
      <c r="F33" s="58"/>
      <c r="G33" s="58">
        <f>E33-D33</f>
        <v>0</v>
      </c>
      <c r="H33" s="58">
        <f>SUM(E33-C33)/C33*100</f>
        <v>-100</v>
      </c>
      <c r="I33" s="58">
        <f t="shared" si="2"/>
        <v>-67836.4615</v>
      </c>
      <c r="J33" s="129"/>
      <c r="K33" s="129"/>
      <c r="L33" s="130"/>
      <c r="N33" s="118"/>
    </row>
    <row r="34" spans="1:14" ht="31.5">
      <c r="A34" s="112" t="s">
        <v>44</v>
      </c>
      <c r="B34" s="48">
        <v>41035400</v>
      </c>
      <c r="C34" s="57">
        <v>28536.1</v>
      </c>
      <c r="D34" s="58">
        <v>15696.5</v>
      </c>
      <c r="E34" s="58">
        <v>15696.5</v>
      </c>
      <c r="F34" s="58">
        <f t="shared" si="4"/>
        <v>100</v>
      </c>
      <c r="G34" s="58">
        <f t="shared" si="0"/>
        <v>0</v>
      </c>
      <c r="H34" s="58">
        <f>SUM(E34-C34)/C34*100</f>
        <v>-44.99423537203752</v>
      </c>
      <c r="I34" s="58">
        <f t="shared" si="2"/>
        <v>-12839.599999999999</v>
      </c>
      <c r="J34" s="129"/>
      <c r="K34" s="129"/>
      <c r="L34" s="130"/>
      <c r="N34" s="118"/>
    </row>
    <row r="35" spans="1:14" ht="48" customHeight="1">
      <c r="A35" s="112" t="s">
        <v>55</v>
      </c>
      <c r="B35" s="48">
        <v>41035600</v>
      </c>
      <c r="C35" s="58"/>
      <c r="D35" s="58">
        <v>8205.9</v>
      </c>
      <c r="E35" s="58">
        <v>6354.32735</v>
      </c>
      <c r="F35" s="58">
        <f t="shared" si="4"/>
        <v>77.43608074677975</v>
      </c>
      <c r="G35" s="58">
        <f t="shared" si="0"/>
        <v>-1851.57265</v>
      </c>
      <c r="H35" s="58"/>
      <c r="I35" s="58">
        <f t="shared" si="2"/>
        <v>6354.32735</v>
      </c>
      <c r="J35" s="129"/>
      <c r="K35" s="129"/>
      <c r="L35" s="130"/>
      <c r="N35" s="118"/>
    </row>
    <row r="36" spans="1:14" ht="223.5" customHeight="1">
      <c r="A36" s="113" t="s">
        <v>80</v>
      </c>
      <c r="B36" s="48">
        <v>41036100</v>
      </c>
      <c r="C36" s="58"/>
      <c r="D36" s="58">
        <v>15601.419</v>
      </c>
      <c r="E36" s="58">
        <v>15522.28723</v>
      </c>
      <c r="F36" s="58">
        <f t="shared" si="4"/>
        <v>99.49279120059528</v>
      </c>
      <c r="G36" s="58">
        <f t="shared" si="0"/>
        <v>-79.13176999999996</v>
      </c>
      <c r="H36" s="58"/>
      <c r="I36" s="58">
        <f>E36-C36</f>
        <v>15522.28723</v>
      </c>
      <c r="J36" s="129"/>
      <c r="K36" s="129"/>
      <c r="L36" s="130"/>
      <c r="N36" s="118"/>
    </row>
    <row r="37" spans="1:14" ht="190.5" customHeight="1">
      <c r="A37" s="112" t="s">
        <v>81</v>
      </c>
      <c r="B37" s="48">
        <v>41036400</v>
      </c>
      <c r="C37" s="58"/>
      <c r="D37" s="58">
        <v>5190.805</v>
      </c>
      <c r="E37" s="58">
        <v>5190.80371</v>
      </c>
      <c r="F37" s="58">
        <f t="shared" si="4"/>
        <v>99.9999751483633</v>
      </c>
      <c r="G37" s="58">
        <f t="shared" si="0"/>
        <v>-0.0012900000001536682</v>
      </c>
      <c r="H37" s="58"/>
      <c r="I37" s="58">
        <f>E37-C37</f>
        <v>5190.80371</v>
      </c>
      <c r="J37" s="129"/>
      <c r="K37" s="53"/>
      <c r="L37" s="53"/>
      <c r="N37" s="118"/>
    </row>
    <row r="38" spans="1:14" ht="19.5" customHeight="1">
      <c r="A38" s="132" t="s">
        <v>69</v>
      </c>
      <c r="B38" s="48">
        <v>41040400</v>
      </c>
      <c r="C38" s="58">
        <v>50880</v>
      </c>
      <c r="D38" s="58">
        <v>45341.05</v>
      </c>
      <c r="E38" s="58">
        <v>44823.212</v>
      </c>
      <c r="F38" s="58">
        <f t="shared" si="4"/>
        <v>98.85790470225105</v>
      </c>
      <c r="G38" s="58">
        <f t="shared" si="0"/>
        <v>-517.8380000000034</v>
      </c>
      <c r="H38" s="58">
        <f>SUM(E38-C38)/C38*100</f>
        <v>-11.904064465408807</v>
      </c>
      <c r="I38" s="58">
        <f>E38-C38</f>
        <v>-6056.7880000000005</v>
      </c>
      <c r="J38" s="129"/>
      <c r="K38" s="129"/>
      <c r="L38" s="73"/>
      <c r="N38" s="118"/>
    </row>
    <row r="39" spans="1:12" ht="18" customHeight="1">
      <c r="A39" s="132" t="s">
        <v>57</v>
      </c>
      <c r="B39" s="48">
        <v>41053900</v>
      </c>
      <c r="C39" s="58">
        <v>8435.363539999998</v>
      </c>
      <c r="D39" s="58">
        <v>3000</v>
      </c>
      <c r="E39" s="58">
        <v>3000</v>
      </c>
      <c r="F39" s="58">
        <f t="shared" si="4"/>
        <v>100</v>
      </c>
      <c r="G39" s="58">
        <f t="shared" si="0"/>
        <v>0</v>
      </c>
      <c r="H39" s="58">
        <f>SUM(E39-C39)/C39*100</f>
        <v>-64.4354391393545</v>
      </c>
      <c r="I39" s="58">
        <f>E39-C39</f>
        <v>-5435.3635399999985</v>
      </c>
      <c r="J39" s="129"/>
      <c r="K39" s="53"/>
      <c r="L39" s="53"/>
    </row>
    <row r="40" spans="1:12" ht="19.5" customHeight="1">
      <c r="A40" s="115" t="s">
        <v>12</v>
      </c>
      <c r="B40" s="121">
        <v>90010300</v>
      </c>
      <c r="C40" s="61">
        <f>SUM(C20,C21)</f>
        <v>3511255.375579999</v>
      </c>
      <c r="D40" s="61">
        <f>SUM(D20,D21)</f>
        <v>3145318.123</v>
      </c>
      <c r="E40" s="61">
        <f>SUM(E20,E21)</f>
        <v>3176689.18175</v>
      </c>
      <c r="F40" s="61">
        <f>E40/D40*100</f>
        <v>100.99738905647095</v>
      </c>
      <c r="G40" s="61">
        <f>SUM(G20,G21)</f>
        <v>31371.05874999985</v>
      </c>
      <c r="H40" s="61">
        <f>SUM(E40-C40)/C40*100</f>
        <v>-9.528392499071197</v>
      </c>
      <c r="I40" s="61">
        <f>E40-C40</f>
        <v>-334566.19382999884</v>
      </c>
      <c r="J40" s="129"/>
      <c r="K40" s="53"/>
      <c r="L40" s="53"/>
    </row>
    <row r="41" spans="2:10" ht="12.75">
      <c r="B41" s="116"/>
      <c r="D41" s="39"/>
      <c r="E41" s="39"/>
      <c r="F41" s="39"/>
      <c r="G41" s="39"/>
      <c r="H41" s="40"/>
      <c r="I41" s="68"/>
      <c r="J41" s="129"/>
    </row>
    <row r="42" spans="2:10" ht="15.75">
      <c r="B42" s="34"/>
      <c r="C42" s="137"/>
      <c r="D42" s="138"/>
      <c r="E42" s="62"/>
      <c r="F42" s="62"/>
      <c r="G42" s="62"/>
      <c r="I42" s="68"/>
      <c r="J42" s="129"/>
    </row>
    <row r="43" spans="2:10" ht="15.75">
      <c r="B43" s="34"/>
      <c r="C43" s="137"/>
      <c r="D43" s="138"/>
      <c r="E43" s="62"/>
      <c r="F43" s="62"/>
      <c r="G43" s="62"/>
      <c r="I43" s="68"/>
      <c r="J43" s="129"/>
    </row>
    <row r="44" spans="2:10" ht="15.75">
      <c r="B44" s="34"/>
      <c r="C44" s="137"/>
      <c r="D44" s="36"/>
      <c r="E44" s="62"/>
      <c r="F44" s="62"/>
      <c r="G44" s="62"/>
      <c r="I44" s="68"/>
      <c r="J44" s="129"/>
    </row>
    <row r="45" spans="2:10" ht="15.75">
      <c r="B45" s="34"/>
      <c r="C45" s="137"/>
      <c r="D45" s="36"/>
      <c r="E45" s="62"/>
      <c r="F45" s="62"/>
      <c r="G45" s="62"/>
      <c r="I45" s="68"/>
      <c r="J45" s="129"/>
    </row>
    <row r="46" spans="2:10" ht="15.75">
      <c r="B46" s="35"/>
      <c r="C46" s="63"/>
      <c r="D46" s="36"/>
      <c r="E46" s="62"/>
      <c r="F46" s="62"/>
      <c r="G46" s="62"/>
      <c r="I46" s="68"/>
      <c r="J46" s="129"/>
    </row>
    <row r="47" spans="2:10" ht="15.75">
      <c r="B47" s="34"/>
      <c r="C47" s="64"/>
      <c r="D47" s="36"/>
      <c r="E47" s="62"/>
      <c r="F47" s="63"/>
      <c r="G47" s="63"/>
      <c r="I47" s="68"/>
      <c r="J47" s="129"/>
    </row>
    <row r="48" spans="2:10" ht="15.75">
      <c r="B48" s="34"/>
      <c r="C48" s="139"/>
      <c r="D48" s="36"/>
      <c r="E48" s="62"/>
      <c r="F48" s="65"/>
      <c r="G48" s="65"/>
      <c r="I48" s="68"/>
      <c r="J48" s="129"/>
    </row>
    <row r="49" spans="2:10" ht="15.75">
      <c r="B49" s="36"/>
      <c r="C49" s="139"/>
      <c r="D49" s="37"/>
      <c r="E49" s="63"/>
      <c r="F49" s="62"/>
      <c r="G49" s="62"/>
      <c r="I49" s="68"/>
      <c r="J49" s="129"/>
    </row>
    <row r="50" spans="2:10" ht="15.75">
      <c r="B50" s="36"/>
      <c r="C50" s="139"/>
      <c r="D50" s="36"/>
      <c r="E50" s="65"/>
      <c r="F50" s="62"/>
      <c r="G50" s="62"/>
      <c r="I50" s="68"/>
      <c r="J50" s="129"/>
    </row>
    <row r="51" spans="2:10" ht="15.75">
      <c r="B51" s="36"/>
      <c r="C51" s="139"/>
      <c r="D51" s="36"/>
      <c r="E51" s="62"/>
      <c r="F51" s="62"/>
      <c r="G51" s="62"/>
      <c r="I51" s="68"/>
      <c r="J51" s="129"/>
    </row>
    <row r="52" spans="2:10" ht="15.75">
      <c r="B52" s="36"/>
      <c r="C52" s="139"/>
      <c r="D52" s="36"/>
      <c r="E52" s="62"/>
      <c r="F52" s="62"/>
      <c r="G52" s="62"/>
      <c r="I52" s="68"/>
      <c r="J52" s="129"/>
    </row>
    <row r="53" spans="2:10" ht="15.75">
      <c r="B53" s="36"/>
      <c r="C53" s="139"/>
      <c r="D53" s="36"/>
      <c r="E53" s="62"/>
      <c r="F53" s="62"/>
      <c r="G53" s="62"/>
      <c r="I53" s="68"/>
      <c r="J53" s="129"/>
    </row>
    <row r="54" spans="2:10" ht="15.75">
      <c r="B54" s="36"/>
      <c r="C54" s="139"/>
      <c r="D54" s="36"/>
      <c r="E54" s="62"/>
      <c r="F54" s="62"/>
      <c r="G54" s="62"/>
      <c r="I54" s="68"/>
      <c r="J54" s="129"/>
    </row>
    <row r="55" spans="2:10" ht="15.75">
      <c r="B55" s="36"/>
      <c r="C55" s="139"/>
      <c r="D55" s="36"/>
      <c r="E55" s="62"/>
      <c r="F55" s="62"/>
      <c r="G55" s="62"/>
      <c r="I55" s="68"/>
      <c r="J55" s="129"/>
    </row>
    <row r="56" spans="2:10" ht="15.75">
      <c r="B56" s="37"/>
      <c r="C56" s="66"/>
      <c r="D56" s="36"/>
      <c r="E56" s="62"/>
      <c r="F56" s="62"/>
      <c r="G56" s="62"/>
      <c r="I56" s="68"/>
      <c r="J56" s="129"/>
    </row>
    <row r="57" spans="2:10" ht="15.75">
      <c r="B57" s="38"/>
      <c r="C57" s="39"/>
      <c r="D57" s="36"/>
      <c r="E57" s="62"/>
      <c r="F57" s="63"/>
      <c r="G57" s="63"/>
      <c r="I57" s="68"/>
      <c r="J57" s="129"/>
    </row>
    <row r="58" spans="2:10" ht="15.75">
      <c r="B58" s="38"/>
      <c r="C58" s="40"/>
      <c r="D58" s="36"/>
      <c r="E58" s="62"/>
      <c r="I58" s="68"/>
      <c r="J58" s="129"/>
    </row>
    <row r="59" spans="2:10" ht="15.75">
      <c r="B59" s="38"/>
      <c r="D59" s="37"/>
      <c r="E59" s="63"/>
      <c r="I59" s="68"/>
      <c r="J59" s="129"/>
    </row>
    <row r="60" spans="7:10" ht="12.75">
      <c r="G60" s="40"/>
      <c r="H60" s="40"/>
      <c r="I60" s="40"/>
      <c r="J60" s="129"/>
    </row>
    <row r="61" spans="9:10" ht="12.75">
      <c r="I61" s="68"/>
      <c r="J61" s="129"/>
    </row>
    <row r="62" spans="9:10" ht="12.75">
      <c r="I62" s="68"/>
      <c r="J62" s="129"/>
    </row>
    <row r="63" spans="9:10" ht="12.75">
      <c r="I63" s="68"/>
      <c r="J63" s="129"/>
    </row>
    <row r="64" spans="9:10" ht="12.75">
      <c r="I64" s="68"/>
      <c r="J64" s="129"/>
    </row>
    <row r="65" spans="9:10" ht="12.75">
      <c r="I65" s="68"/>
      <c r="J65" s="129"/>
    </row>
    <row r="66" spans="9:10" ht="12.75">
      <c r="I66" s="68"/>
      <c r="J66" s="129"/>
    </row>
    <row r="67" spans="9:10" ht="12.75">
      <c r="I67" s="68"/>
      <c r="J67" s="129"/>
    </row>
    <row r="68" spans="9:10" ht="12.75">
      <c r="I68" s="68"/>
      <c r="J68" s="129"/>
    </row>
    <row r="69" spans="9:10" ht="12.75">
      <c r="I69" s="68"/>
      <c r="J69" s="129"/>
    </row>
    <row r="70" spans="9:10" ht="12.75">
      <c r="I70" s="68"/>
      <c r="J70" s="129"/>
    </row>
    <row r="71" spans="9:10" ht="12.75">
      <c r="I71" s="68"/>
      <c r="J71" s="129"/>
    </row>
    <row r="72" spans="9:10" ht="12.75">
      <c r="I72" s="68"/>
      <c r="J72" s="129"/>
    </row>
    <row r="73" spans="9:10" ht="12.75">
      <c r="I73" s="68"/>
      <c r="J73" s="129"/>
    </row>
    <row r="74" spans="9:10" ht="12.75">
      <c r="I74" s="68"/>
      <c r="J74" s="129"/>
    </row>
    <row r="75" spans="9:10" ht="12.75">
      <c r="I75" s="68"/>
      <c r="J75" s="129"/>
    </row>
    <row r="76" spans="9:10" ht="12.75">
      <c r="I76" s="68"/>
      <c r="J76" s="129"/>
    </row>
    <row r="77" spans="9:10" ht="12.75">
      <c r="I77" s="68"/>
      <c r="J77" s="129"/>
    </row>
    <row r="78" spans="9:10" ht="12.75">
      <c r="I78" s="68"/>
      <c r="J78" s="54"/>
    </row>
    <row r="79" spans="9:10" ht="12.75">
      <c r="I79" s="68"/>
      <c r="J79" s="54"/>
    </row>
    <row r="80" spans="9:10" ht="12.75">
      <c r="I80" s="140"/>
      <c r="J80" s="53"/>
    </row>
    <row r="81" spans="9:10" ht="12.75">
      <c r="I81" s="140"/>
      <c r="J81" s="53"/>
    </row>
    <row r="82" spans="9:10" ht="12.75">
      <c r="I82" s="68"/>
      <c r="J82" s="25"/>
    </row>
    <row r="83" spans="9:10" ht="12.75">
      <c r="I83" s="68"/>
      <c r="J83" s="25"/>
    </row>
    <row r="84" spans="9:10" ht="12.75">
      <c r="I84" s="68"/>
      <c r="J84" s="25"/>
    </row>
    <row r="85" spans="9:10" ht="12.75">
      <c r="I85" s="68"/>
      <c r="J85" s="25"/>
    </row>
    <row r="86" spans="9:10" ht="12.75">
      <c r="I86" s="68"/>
      <c r="J86" s="25"/>
    </row>
    <row r="87" spans="9:10" ht="12.75">
      <c r="I87" s="68"/>
      <c r="J87" s="25"/>
    </row>
    <row r="88" spans="9:10" ht="12.75">
      <c r="I88" s="68"/>
      <c r="J88" s="25"/>
    </row>
    <row r="89" spans="9:10" ht="12.75">
      <c r="I89" s="68"/>
      <c r="J89" s="25"/>
    </row>
    <row r="90" spans="9:10" ht="12.75">
      <c r="I90" s="68"/>
      <c r="J90" s="25"/>
    </row>
    <row r="91" spans="9:10" ht="12.75">
      <c r="I91" s="68"/>
      <c r="J91" s="25"/>
    </row>
    <row r="92" spans="9:10" ht="12.75">
      <c r="I92" s="68"/>
      <c r="J92" s="25"/>
    </row>
    <row r="93" spans="9:10" ht="12.75">
      <c r="I93" s="68"/>
      <c r="J93" s="25"/>
    </row>
    <row r="94" spans="9:10" ht="12.75">
      <c r="I94" s="68"/>
      <c r="J94" s="25"/>
    </row>
    <row r="95" spans="9:10" ht="12.75">
      <c r="I95" s="68"/>
      <c r="J95" s="25"/>
    </row>
    <row r="96" spans="9:10" ht="12.75">
      <c r="I96" s="68"/>
      <c r="J96" s="25"/>
    </row>
    <row r="97" spans="9:10" ht="12.75">
      <c r="I97" s="68"/>
      <c r="J97" s="25"/>
    </row>
    <row r="98" spans="9:10" ht="12.75">
      <c r="I98" s="68"/>
      <c r="J98" s="25"/>
    </row>
    <row r="99" spans="9:10" ht="12.75">
      <c r="I99" s="68"/>
      <c r="J99" s="25"/>
    </row>
    <row r="100" spans="9:10" ht="12.75">
      <c r="I100" s="68"/>
      <c r="J100" s="25"/>
    </row>
    <row r="101" spans="9:10" ht="12.75">
      <c r="I101" s="68"/>
      <c r="J101" s="25"/>
    </row>
    <row r="102" spans="9:10" ht="12.75">
      <c r="I102" s="68"/>
      <c r="J102" s="25"/>
    </row>
    <row r="103" spans="9:10" ht="12.75">
      <c r="I103" s="68"/>
      <c r="J103" s="25"/>
    </row>
    <row r="104" spans="9:10" ht="12.75">
      <c r="I104" s="68"/>
      <c r="J104" s="25"/>
    </row>
    <row r="105" spans="9:10" ht="12.75">
      <c r="I105" s="68"/>
      <c r="J105" s="25"/>
    </row>
    <row r="106" spans="9:10" ht="12.75">
      <c r="I106" s="68"/>
      <c r="J106" s="25"/>
    </row>
    <row r="107" spans="9:10" ht="12.75">
      <c r="I107" s="68"/>
      <c r="J107" s="25"/>
    </row>
    <row r="108" spans="9:10" ht="12.75">
      <c r="I108" s="68"/>
      <c r="J108" s="25"/>
    </row>
    <row r="109" spans="9:10" ht="12.75">
      <c r="I109" s="68"/>
      <c r="J109" s="25"/>
    </row>
    <row r="110" spans="9:10" ht="12.75">
      <c r="I110" s="68"/>
      <c r="J110" s="25"/>
    </row>
    <row r="111" spans="9:10" ht="12.75">
      <c r="I111" s="68"/>
      <c r="J111" s="25"/>
    </row>
    <row r="112" spans="9:10" ht="12.75">
      <c r="I112" s="68"/>
      <c r="J112" s="25"/>
    </row>
    <row r="113" spans="9:10" ht="12.75">
      <c r="I113" s="68"/>
      <c r="J113" s="25"/>
    </row>
    <row r="114" spans="9:10" ht="12.75">
      <c r="I114" s="68"/>
      <c r="J114" s="25"/>
    </row>
    <row r="115" spans="9:10" ht="12.75">
      <c r="I115" s="68"/>
      <c r="J115" s="25"/>
    </row>
    <row r="116" spans="9:10" ht="12.75">
      <c r="I116" s="68"/>
      <c r="J116" s="25"/>
    </row>
    <row r="117" spans="9:10" ht="12.75">
      <c r="I117" s="68"/>
      <c r="J117" s="25"/>
    </row>
    <row r="118" spans="9:10" ht="12.75">
      <c r="I118" s="68"/>
      <c r="J118" s="25"/>
    </row>
    <row r="119" spans="9:10" ht="12.75">
      <c r="I119" s="68"/>
      <c r="J119" s="25"/>
    </row>
    <row r="120" spans="9:10" ht="12.75">
      <c r="I120" s="68"/>
      <c r="J120" s="25"/>
    </row>
    <row r="121" spans="9:10" ht="12.75">
      <c r="I121" s="68"/>
      <c r="J121" s="25"/>
    </row>
    <row r="122" spans="9:10" ht="12.75">
      <c r="I122" s="68"/>
      <c r="J122" s="25"/>
    </row>
    <row r="123" spans="9:10" ht="12.75">
      <c r="I123" s="68"/>
      <c r="J123" s="25"/>
    </row>
    <row r="124" spans="9:10" ht="12.75">
      <c r="I124" s="68"/>
      <c r="J124" s="25"/>
    </row>
    <row r="125" spans="9:10" ht="12.75">
      <c r="I125" s="68"/>
      <c r="J125" s="25"/>
    </row>
    <row r="126" spans="9:10" ht="12.75">
      <c r="I126" s="68"/>
      <c r="J126" s="25"/>
    </row>
    <row r="127" spans="9:10" ht="12.75">
      <c r="I127" s="68"/>
      <c r="J127" s="25"/>
    </row>
    <row r="128" spans="9:10" ht="12.75">
      <c r="I128" s="68"/>
      <c r="J128" s="25"/>
    </row>
    <row r="129" spans="9:10" ht="12.75">
      <c r="I129" s="68"/>
      <c r="J129" s="25"/>
    </row>
    <row r="130" spans="9:10" ht="12.75">
      <c r="I130" s="68"/>
      <c r="J130" s="25"/>
    </row>
    <row r="131" spans="9:10" ht="12.75">
      <c r="I131" s="68"/>
      <c r="J131" s="25"/>
    </row>
    <row r="132" spans="9:10" ht="12.75">
      <c r="I132" s="68"/>
      <c r="J132" s="25"/>
    </row>
    <row r="133" spans="9:10" ht="12.75">
      <c r="I133" s="68"/>
      <c r="J133" s="25"/>
    </row>
    <row r="134" spans="9:10" ht="12.75">
      <c r="I134" s="68"/>
      <c r="J134" s="25"/>
    </row>
    <row r="135" spans="9:10" ht="12.75">
      <c r="I135" s="68"/>
      <c r="J135" s="25"/>
    </row>
    <row r="136" spans="9:10" ht="12.75">
      <c r="I136" s="68"/>
      <c r="J136" s="25"/>
    </row>
    <row r="137" spans="9:10" ht="12.75">
      <c r="I137" s="68"/>
      <c r="J137" s="25"/>
    </row>
    <row r="138" spans="9:10" ht="12.75">
      <c r="I138" s="68"/>
      <c r="J138" s="25"/>
    </row>
    <row r="139" spans="9:10" ht="12.75">
      <c r="I139" s="68"/>
      <c r="J139" s="25"/>
    </row>
    <row r="140" spans="9:10" ht="12.75">
      <c r="I140" s="68"/>
      <c r="J140" s="25"/>
    </row>
    <row r="141" spans="9:10" ht="12.75">
      <c r="I141" s="68"/>
      <c r="J141" s="25"/>
    </row>
    <row r="142" spans="9:10" ht="12.75">
      <c r="I142" s="68"/>
      <c r="J142" s="25"/>
    </row>
    <row r="143" spans="9:10" ht="12.75">
      <c r="I143" s="68"/>
      <c r="J143" s="25"/>
    </row>
    <row r="144" spans="9:10" ht="12.75">
      <c r="I144" s="68"/>
      <c r="J144" s="25"/>
    </row>
    <row r="145" spans="9:10" ht="12.75">
      <c r="I145" s="68"/>
      <c r="J145" s="25"/>
    </row>
    <row r="146" spans="9:10" ht="12.75">
      <c r="I146" s="68"/>
      <c r="J146" s="25"/>
    </row>
    <row r="147" spans="9:10" ht="12.75">
      <c r="I147" s="68"/>
      <c r="J147" s="25"/>
    </row>
    <row r="148" spans="9:10" ht="12.75">
      <c r="I148" s="68"/>
      <c r="J148" s="25"/>
    </row>
    <row r="149" spans="9:10" ht="12.75">
      <c r="I149" s="68"/>
      <c r="J149" s="25"/>
    </row>
    <row r="150" spans="9:10" ht="12.75">
      <c r="I150" s="68"/>
      <c r="J150" s="25"/>
    </row>
    <row r="151" spans="9:10" ht="12.75">
      <c r="I151" s="68"/>
      <c r="J151" s="25"/>
    </row>
    <row r="152" spans="9:10" ht="12.75">
      <c r="I152" s="68"/>
      <c r="J152" s="25"/>
    </row>
    <row r="153" spans="9:10" ht="12.75">
      <c r="I153" s="68"/>
      <c r="J153" s="25"/>
    </row>
    <row r="154" spans="9:10" ht="12.75">
      <c r="I154" s="68"/>
      <c r="J154" s="25"/>
    </row>
    <row r="155" spans="9:10" ht="12.75">
      <c r="I155" s="68"/>
      <c r="J155" s="25"/>
    </row>
    <row r="156" spans="9:10" ht="12.75">
      <c r="I156" s="68"/>
      <c r="J156" s="25"/>
    </row>
    <row r="157" spans="9:10" ht="12.75">
      <c r="I157" s="68"/>
      <c r="J157" s="25"/>
    </row>
    <row r="158" spans="9:10" ht="12.75">
      <c r="I158" s="68"/>
      <c r="J158" s="25"/>
    </row>
    <row r="159" spans="9:10" ht="12.75">
      <c r="I159" s="68"/>
      <c r="J159" s="25"/>
    </row>
    <row r="160" spans="9:10" ht="12.75">
      <c r="I160" s="68"/>
      <c r="J160" s="25"/>
    </row>
    <row r="161" spans="9:10" ht="12.75">
      <c r="I161" s="68"/>
      <c r="J161" s="25"/>
    </row>
    <row r="162" spans="9:10" ht="12.75">
      <c r="I162" s="68"/>
      <c r="J162" s="25"/>
    </row>
    <row r="163" spans="9:10" ht="12.75">
      <c r="I163" s="68"/>
      <c r="J163" s="25"/>
    </row>
    <row r="164" spans="9:10" ht="12.75">
      <c r="I164" s="68"/>
      <c r="J164" s="25"/>
    </row>
    <row r="165" spans="9:10" ht="12.75">
      <c r="I165" s="68"/>
      <c r="J165" s="25"/>
    </row>
    <row r="166" spans="9:10" ht="12.75">
      <c r="I166" s="68"/>
      <c r="J166" s="25"/>
    </row>
    <row r="167" spans="9:10" ht="12.75">
      <c r="I167" s="68"/>
      <c r="J167" s="25"/>
    </row>
    <row r="168" spans="9:10" ht="12.75">
      <c r="I168" s="68"/>
      <c r="J168" s="25"/>
    </row>
    <row r="169" spans="9:10" ht="12.75">
      <c r="I169" s="68"/>
      <c r="J169" s="25"/>
    </row>
    <row r="170" spans="9:10" ht="12.75">
      <c r="I170" s="68"/>
      <c r="J170" s="25"/>
    </row>
    <row r="171" spans="9:10" ht="12.75">
      <c r="I171" s="68"/>
      <c r="J171" s="25"/>
    </row>
    <row r="172" spans="9:10" ht="12.75">
      <c r="I172" s="68"/>
      <c r="J172" s="25"/>
    </row>
    <row r="173" spans="9:10" ht="12.75">
      <c r="I173" s="68"/>
      <c r="J173" s="25"/>
    </row>
    <row r="174" spans="9:10" ht="12.75">
      <c r="I174" s="68"/>
      <c r="J174" s="25"/>
    </row>
    <row r="175" spans="9:10" ht="12.75">
      <c r="I175" s="68"/>
      <c r="J175" s="25"/>
    </row>
    <row r="176" spans="9:10" ht="12.75">
      <c r="I176" s="68"/>
      <c r="J176" s="25"/>
    </row>
    <row r="177" spans="9:10" ht="12.75">
      <c r="I177" s="68"/>
      <c r="J177" s="25"/>
    </row>
    <row r="178" spans="9:10" ht="12.75">
      <c r="I178" s="68"/>
      <c r="J178" s="25"/>
    </row>
    <row r="179" spans="9:10" ht="12.75">
      <c r="I179" s="68"/>
      <c r="J179" s="25"/>
    </row>
    <row r="180" spans="9:10" ht="12.75">
      <c r="I180" s="68"/>
      <c r="J180" s="25"/>
    </row>
    <row r="181" spans="9:10" ht="12.75">
      <c r="I181" s="68"/>
      <c r="J181" s="25"/>
    </row>
    <row r="182" spans="9:10" ht="12.75">
      <c r="I182" s="68"/>
      <c r="J182" s="25"/>
    </row>
    <row r="183" spans="9:10" ht="12.75">
      <c r="I183" s="68"/>
      <c r="J183" s="25"/>
    </row>
    <row r="184" spans="9:10" ht="12.75">
      <c r="I184" s="68"/>
      <c r="J184" s="25"/>
    </row>
    <row r="185" spans="9:10" ht="12.75">
      <c r="I185" s="68"/>
      <c r="J185" s="25"/>
    </row>
    <row r="186" spans="9:10" ht="12.75">
      <c r="I186" s="68"/>
      <c r="J186" s="25"/>
    </row>
    <row r="187" spans="9:10" ht="12.75">
      <c r="I187" s="68"/>
      <c r="J187" s="25"/>
    </row>
    <row r="188" spans="9:10" ht="12.75">
      <c r="I188" s="68"/>
      <c r="J188" s="25"/>
    </row>
    <row r="189" spans="9:10" ht="12.75">
      <c r="I189" s="68"/>
      <c r="J189" s="25"/>
    </row>
    <row r="190" spans="9:10" ht="12.75">
      <c r="I190" s="68"/>
      <c r="J190" s="25"/>
    </row>
    <row r="191" spans="9:10" ht="12.75">
      <c r="I191" s="68"/>
      <c r="J191" s="25"/>
    </row>
    <row r="192" spans="9:10" ht="12.75">
      <c r="I192" s="68"/>
      <c r="J192" s="25"/>
    </row>
    <row r="193" spans="9:10" ht="12.75">
      <c r="I193" s="68"/>
      <c r="J193" s="25"/>
    </row>
    <row r="194" spans="9:10" ht="12.75">
      <c r="I194" s="68"/>
      <c r="J194" s="25"/>
    </row>
    <row r="195" spans="9:10" ht="12.75">
      <c r="I195" s="68"/>
      <c r="J195" s="25"/>
    </row>
    <row r="196" spans="9:10" ht="12.75">
      <c r="I196" s="68"/>
      <c r="J196" s="25"/>
    </row>
    <row r="197" spans="9:10" ht="12.75">
      <c r="I197" s="68"/>
      <c r="J197" s="25"/>
    </row>
    <row r="198" spans="9:10" ht="12.75">
      <c r="I198" s="68"/>
      <c r="J198" s="25"/>
    </row>
    <row r="199" spans="9:10" ht="12.75">
      <c r="I199" s="68"/>
      <c r="J199" s="25"/>
    </row>
    <row r="200" spans="9:10" ht="12.75">
      <c r="I200" s="68"/>
      <c r="J200" s="25"/>
    </row>
    <row r="201" spans="9:10" ht="12.75">
      <c r="I201" s="68"/>
      <c r="J201" s="25"/>
    </row>
    <row r="202" spans="9:10" ht="12.75">
      <c r="I202" s="68"/>
      <c r="J202" s="25"/>
    </row>
    <row r="203" spans="9:10" ht="12.75">
      <c r="I203" s="68"/>
      <c r="J203" s="25"/>
    </row>
    <row r="204" spans="9:10" ht="12.75">
      <c r="I204" s="68"/>
      <c r="J204" s="25"/>
    </row>
    <row r="205" spans="9:10" ht="12.75">
      <c r="I205" s="68"/>
      <c r="J205" s="25"/>
    </row>
    <row r="206" spans="9:10" ht="12.75">
      <c r="I206" s="68"/>
      <c r="J206" s="25"/>
    </row>
    <row r="207" spans="9:10" ht="12.75">
      <c r="I207" s="68"/>
      <c r="J207" s="25"/>
    </row>
    <row r="208" spans="9:10" ht="12.75">
      <c r="I208" s="68"/>
      <c r="J208" s="25"/>
    </row>
    <row r="209" spans="9:10" ht="12.75">
      <c r="I209" s="68"/>
      <c r="J209" s="25"/>
    </row>
    <row r="210" spans="9:10" ht="12.75">
      <c r="I210" s="68"/>
      <c r="J210" s="25"/>
    </row>
    <row r="211" spans="9:10" ht="12.75">
      <c r="I211" s="68"/>
      <c r="J211" s="25"/>
    </row>
    <row r="212" spans="9:10" ht="12.75">
      <c r="I212" s="68"/>
      <c r="J212" s="25"/>
    </row>
    <row r="213" spans="9:10" ht="12.75">
      <c r="I213" s="68"/>
      <c r="J213" s="25"/>
    </row>
    <row r="214" spans="9:10" ht="12.75">
      <c r="I214" s="68"/>
      <c r="J214" s="25"/>
    </row>
    <row r="215" spans="9:10" ht="12.75">
      <c r="I215" s="68"/>
      <c r="J215" s="25"/>
    </row>
    <row r="216" spans="9:10" ht="12.75">
      <c r="I216" s="68"/>
      <c r="J216" s="25"/>
    </row>
    <row r="217" spans="9:10" ht="12.75">
      <c r="I217" s="68"/>
      <c r="J217" s="25"/>
    </row>
    <row r="218" spans="9:10" ht="12.75">
      <c r="I218" s="68"/>
      <c r="J218" s="25"/>
    </row>
    <row r="219" spans="9:10" ht="12.75">
      <c r="I219" s="68"/>
      <c r="J219" s="25"/>
    </row>
    <row r="220" spans="9:10" ht="12.75">
      <c r="I220" s="68"/>
      <c r="J220" s="25"/>
    </row>
    <row r="221" spans="9:10" ht="12.75">
      <c r="I221" s="68"/>
      <c r="J221" s="25"/>
    </row>
    <row r="222" spans="9:10" ht="12.75">
      <c r="I222" s="68"/>
      <c r="J222" s="25"/>
    </row>
    <row r="223" spans="9:10" ht="12.75">
      <c r="I223" s="68"/>
      <c r="J223" s="25"/>
    </row>
    <row r="224" spans="9:10" ht="12.75">
      <c r="I224" s="68"/>
      <c r="J224" s="25"/>
    </row>
    <row r="225" spans="9:10" ht="12.75">
      <c r="I225" s="68"/>
      <c r="J225" s="25"/>
    </row>
    <row r="226" spans="9:10" ht="12.75">
      <c r="I226" s="68"/>
      <c r="J226" s="25"/>
    </row>
    <row r="227" spans="9:10" ht="12.75">
      <c r="I227" s="68"/>
      <c r="J227" s="25"/>
    </row>
    <row r="228" spans="9:10" ht="12.75">
      <c r="I228" s="68"/>
      <c r="J228" s="25"/>
    </row>
    <row r="229" spans="9:10" ht="12.75">
      <c r="I229" s="68"/>
      <c r="J229" s="25"/>
    </row>
    <row r="230" spans="9:10" ht="12.75">
      <c r="I230" s="68"/>
      <c r="J230" s="25"/>
    </row>
    <row r="231" spans="9:10" ht="12.75">
      <c r="I231" s="68"/>
      <c r="J231" s="25"/>
    </row>
    <row r="232" spans="9:10" ht="12.75">
      <c r="I232" s="68"/>
      <c r="J232" s="25"/>
    </row>
    <row r="233" spans="9:10" ht="12.75">
      <c r="I233" s="68"/>
      <c r="J233" s="25"/>
    </row>
    <row r="234" spans="9:10" ht="12.75">
      <c r="I234" s="68"/>
      <c r="J234" s="25"/>
    </row>
    <row r="235" spans="9:10" ht="12.75">
      <c r="I235" s="68"/>
      <c r="J235" s="25"/>
    </row>
    <row r="236" spans="9:10" ht="12.75">
      <c r="I236" s="68"/>
      <c r="J236" s="25"/>
    </row>
    <row r="237" spans="9:10" ht="12.75">
      <c r="I237" s="68"/>
      <c r="J237" s="25"/>
    </row>
    <row r="238" spans="9:10" ht="12.75">
      <c r="I238" s="68"/>
      <c r="J238" s="25"/>
    </row>
    <row r="239" spans="9:10" ht="12.75">
      <c r="I239" s="68"/>
      <c r="J239" s="25"/>
    </row>
    <row r="240" spans="9:10" ht="12.75">
      <c r="I240" s="68"/>
      <c r="J240" s="25"/>
    </row>
    <row r="241" spans="9:10" ht="12.75">
      <c r="I241" s="68"/>
      <c r="J241" s="25"/>
    </row>
    <row r="242" spans="9:10" ht="12.75">
      <c r="I242" s="68"/>
      <c r="J242" s="25"/>
    </row>
    <row r="243" spans="9:10" ht="12.75">
      <c r="I243" s="68"/>
      <c r="J243" s="25"/>
    </row>
    <row r="244" spans="9:10" ht="12.75">
      <c r="I244" s="68"/>
      <c r="J244" s="25"/>
    </row>
    <row r="245" spans="9:10" ht="12.75">
      <c r="I245" s="68"/>
      <c r="J245" s="25"/>
    </row>
    <row r="246" spans="9:10" ht="12.75">
      <c r="I246" s="68"/>
      <c r="J246" s="25"/>
    </row>
    <row r="247" spans="9:10" ht="12.75">
      <c r="I247" s="68"/>
      <c r="J247" s="25"/>
    </row>
    <row r="248" spans="9:10" ht="12.75">
      <c r="I248" s="68"/>
      <c r="J248" s="25"/>
    </row>
    <row r="249" spans="9:10" ht="12.75">
      <c r="I249" s="68"/>
      <c r="J249" s="25"/>
    </row>
    <row r="250" spans="9:10" ht="12.75">
      <c r="I250" s="68"/>
      <c r="J250" s="25"/>
    </row>
    <row r="251" spans="9:10" ht="12.75">
      <c r="I251" s="68"/>
      <c r="J251" s="25"/>
    </row>
    <row r="252" spans="9:10" ht="12.75">
      <c r="I252" s="68"/>
      <c r="J252" s="25"/>
    </row>
    <row r="253" spans="9:10" ht="12.75">
      <c r="I253" s="68"/>
      <c r="J253" s="25"/>
    </row>
    <row r="254" spans="9:10" ht="12.75">
      <c r="I254" s="68"/>
      <c r="J254" s="25"/>
    </row>
    <row r="255" spans="9:10" ht="12.75">
      <c r="I255" s="68"/>
      <c r="J255" s="25"/>
    </row>
    <row r="256" spans="9:10" ht="12.75">
      <c r="I256" s="68"/>
      <c r="J256" s="25"/>
    </row>
    <row r="257" spans="9:10" ht="12.75">
      <c r="I257" s="68"/>
      <c r="J257" s="25"/>
    </row>
    <row r="258" spans="9:10" ht="12.75">
      <c r="I258" s="68"/>
      <c r="J258" s="25"/>
    </row>
    <row r="259" spans="9:10" ht="12.75">
      <c r="I259" s="68"/>
      <c r="J259" s="25"/>
    </row>
    <row r="260" spans="9:10" ht="12.75">
      <c r="I260" s="68"/>
      <c r="J260" s="25"/>
    </row>
    <row r="261" spans="9:10" ht="12.75">
      <c r="I261" s="68"/>
      <c r="J261" s="25"/>
    </row>
    <row r="262" spans="9:10" ht="12.75">
      <c r="I262" s="68"/>
      <c r="J262" s="25"/>
    </row>
    <row r="263" spans="9:10" ht="12.75">
      <c r="I263" s="68"/>
      <c r="J263" s="25"/>
    </row>
    <row r="264" spans="9:10" ht="12.75">
      <c r="I264" s="68"/>
      <c r="J264" s="25"/>
    </row>
    <row r="265" spans="9:10" ht="12.75">
      <c r="I265" s="68"/>
      <c r="J265" s="25"/>
    </row>
    <row r="266" spans="9:10" ht="12.75">
      <c r="I266" s="68"/>
      <c r="J266" s="25"/>
    </row>
    <row r="267" spans="9:10" ht="12.75">
      <c r="I267" s="68"/>
      <c r="J267" s="25"/>
    </row>
    <row r="268" spans="9:10" ht="12.75">
      <c r="I268" s="68"/>
      <c r="J268" s="25"/>
    </row>
    <row r="269" spans="9:10" ht="12.75">
      <c r="I269" s="68"/>
      <c r="J269" s="25"/>
    </row>
    <row r="270" spans="9:10" ht="12.75">
      <c r="I270" s="68"/>
      <c r="J270" s="25"/>
    </row>
    <row r="271" spans="9:10" ht="12.75">
      <c r="I271" s="68"/>
      <c r="J271" s="25"/>
    </row>
    <row r="272" spans="9:10" ht="12.75">
      <c r="I272" s="68"/>
      <c r="J272" s="25"/>
    </row>
    <row r="273" spans="9:10" ht="12.75">
      <c r="I273" s="68"/>
      <c r="J273" s="25"/>
    </row>
    <row r="274" spans="9:10" ht="12.75">
      <c r="I274" s="68"/>
      <c r="J274" s="25"/>
    </row>
    <row r="275" spans="9:10" ht="12.75">
      <c r="I275" s="68"/>
      <c r="J275" s="25"/>
    </row>
    <row r="276" spans="9:10" ht="12.75">
      <c r="I276" s="68"/>
      <c r="J276" s="25"/>
    </row>
    <row r="277" spans="9:10" ht="12.75">
      <c r="I277" s="68"/>
      <c r="J277" s="25"/>
    </row>
    <row r="278" spans="9:10" ht="12.75">
      <c r="I278" s="68"/>
      <c r="J278" s="25"/>
    </row>
    <row r="279" spans="9:10" ht="12.75">
      <c r="I279" s="68"/>
      <c r="J279" s="25"/>
    </row>
    <row r="280" spans="9:10" ht="12.75">
      <c r="I280" s="68"/>
      <c r="J280" s="25"/>
    </row>
    <row r="281" spans="9:10" ht="12.75">
      <c r="I281" s="68"/>
      <c r="J281" s="25"/>
    </row>
    <row r="282" spans="9:10" ht="12.75">
      <c r="I282" s="68"/>
      <c r="J282" s="25"/>
    </row>
    <row r="283" spans="9:10" ht="12.75">
      <c r="I283" s="68"/>
      <c r="J283" s="25"/>
    </row>
    <row r="284" spans="9:10" ht="12.75">
      <c r="I284" s="68"/>
      <c r="J284" s="25"/>
    </row>
    <row r="285" spans="9:10" ht="12.75">
      <c r="I285" s="68"/>
      <c r="J285" s="25"/>
    </row>
    <row r="286" spans="9:10" ht="12.75">
      <c r="I286" s="68"/>
      <c r="J286" s="25"/>
    </row>
    <row r="287" spans="9:10" ht="12.75">
      <c r="I287" s="68"/>
      <c r="J287" s="25"/>
    </row>
    <row r="288" spans="9:10" ht="12.75">
      <c r="I288" s="68"/>
      <c r="J288" s="25"/>
    </row>
    <row r="289" spans="9:10" ht="12.75">
      <c r="I289" s="68"/>
      <c r="J289" s="25"/>
    </row>
    <row r="290" spans="9:10" ht="12.75">
      <c r="I290" s="68"/>
      <c r="J290" s="25"/>
    </row>
    <row r="291" spans="9:10" ht="12.75">
      <c r="I291" s="68"/>
      <c r="J291" s="25"/>
    </row>
    <row r="292" spans="9:10" ht="12.75">
      <c r="I292" s="68"/>
      <c r="J292" s="25"/>
    </row>
    <row r="293" spans="9:10" ht="12.75">
      <c r="I293" s="68"/>
      <c r="J293" s="25"/>
    </row>
    <row r="294" spans="9:10" ht="12.75">
      <c r="I294" s="68"/>
      <c r="J294" s="25"/>
    </row>
    <row r="295" spans="9:10" ht="12.75">
      <c r="I295" s="68"/>
      <c r="J295" s="25"/>
    </row>
    <row r="296" spans="9:10" ht="12.75">
      <c r="I296" s="68"/>
      <c r="J296" s="25"/>
    </row>
    <row r="297" spans="9:10" ht="12.75">
      <c r="I297" s="68"/>
      <c r="J297" s="25"/>
    </row>
    <row r="298" spans="9:10" ht="12.75">
      <c r="I298" s="68"/>
      <c r="J298" s="25"/>
    </row>
    <row r="299" spans="9:10" ht="12.75">
      <c r="I299" s="68"/>
      <c r="J299" s="25"/>
    </row>
    <row r="300" spans="9:10" ht="12.75">
      <c r="I300" s="68"/>
      <c r="J300" s="25"/>
    </row>
    <row r="301" spans="9:10" ht="12.75">
      <c r="I301" s="68"/>
      <c r="J301" s="25"/>
    </row>
    <row r="302" spans="9:10" ht="12.75">
      <c r="I302" s="68"/>
      <c r="J302" s="25"/>
    </row>
    <row r="303" spans="9:10" ht="12.75">
      <c r="I303" s="68"/>
      <c r="J303" s="25"/>
    </row>
    <row r="304" spans="9:10" ht="12.75">
      <c r="I304" s="68"/>
      <c r="J304" s="25"/>
    </row>
    <row r="305" spans="9:10" ht="12.75">
      <c r="I305" s="68"/>
      <c r="J305" s="25"/>
    </row>
    <row r="306" spans="9:10" ht="12.75">
      <c r="I306" s="68"/>
      <c r="J306" s="25"/>
    </row>
    <row r="307" spans="9:10" ht="12.75">
      <c r="I307" s="68"/>
      <c r="J307" s="25"/>
    </row>
    <row r="308" spans="9:10" ht="12.75">
      <c r="I308" s="68"/>
      <c r="J308" s="25"/>
    </row>
    <row r="309" spans="9:10" ht="12.75">
      <c r="I309" s="68"/>
      <c r="J309" s="25"/>
    </row>
    <row r="310" spans="9:10" ht="12.75">
      <c r="I310" s="68"/>
      <c r="J310" s="25"/>
    </row>
    <row r="311" spans="9:10" ht="12.75">
      <c r="I311" s="68"/>
      <c r="J311" s="25"/>
    </row>
    <row r="312" spans="9:10" ht="12.75">
      <c r="I312" s="68"/>
      <c r="J312" s="25"/>
    </row>
    <row r="313" spans="9:10" ht="12.75">
      <c r="I313" s="68"/>
      <c r="J313" s="25"/>
    </row>
    <row r="314" spans="9:10" ht="12.75">
      <c r="I314" s="68"/>
      <c r="J314" s="25"/>
    </row>
    <row r="315" spans="9:10" ht="12.75">
      <c r="I315" s="68"/>
      <c r="J315" s="25"/>
    </row>
    <row r="316" spans="9:10" ht="12.75">
      <c r="I316" s="68"/>
      <c r="J316" s="25"/>
    </row>
    <row r="317" spans="9:10" ht="12.75">
      <c r="I317" s="68"/>
      <c r="J317" s="25"/>
    </row>
    <row r="318" spans="9:10" ht="12.75">
      <c r="I318" s="68"/>
      <c r="J318" s="25"/>
    </row>
    <row r="319" spans="9:10" ht="12.75">
      <c r="I319" s="68"/>
      <c r="J319" s="25"/>
    </row>
    <row r="320" spans="9:10" ht="12.75">
      <c r="I320" s="68"/>
      <c r="J320" s="25"/>
    </row>
    <row r="321" spans="9:10" ht="12.75">
      <c r="I321" s="68"/>
      <c r="J321" s="25"/>
    </row>
    <row r="322" spans="9:10" ht="12.75">
      <c r="I322" s="68"/>
      <c r="J322" s="25"/>
    </row>
    <row r="323" spans="9:10" ht="12.75">
      <c r="I323" s="68"/>
      <c r="J323" s="25"/>
    </row>
    <row r="324" spans="9:10" ht="12.75">
      <c r="I324" s="68"/>
      <c r="J324" s="25"/>
    </row>
    <row r="325" spans="9:10" ht="12.75">
      <c r="I325" s="68"/>
      <c r="J325" s="25"/>
    </row>
    <row r="326" spans="9:10" ht="12.75">
      <c r="I326" s="68"/>
      <c r="J326" s="25"/>
    </row>
    <row r="327" spans="9:10" ht="12.75">
      <c r="I327" s="68"/>
      <c r="J327" s="25"/>
    </row>
    <row r="328" spans="9:10" ht="12.75">
      <c r="I328" s="68"/>
      <c r="J328" s="25"/>
    </row>
    <row r="329" spans="9:10" ht="12.75">
      <c r="I329" s="68"/>
      <c r="J329" s="25"/>
    </row>
    <row r="330" spans="9:10" ht="12.75">
      <c r="I330" s="68"/>
      <c r="J330" s="25"/>
    </row>
    <row r="331" spans="9:10" ht="12.75">
      <c r="I331" s="68"/>
      <c r="J331" s="25"/>
    </row>
    <row r="332" spans="9:10" ht="12.75">
      <c r="I332" s="68"/>
      <c r="J332" s="25"/>
    </row>
    <row r="333" spans="9:10" ht="12.75">
      <c r="I333" s="68"/>
      <c r="J333" s="25"/>
    </row>
    <row r="334" spans="9:10" ht="12.75">
      <c r="I334" s="68"/>
      <c r="J334" s="25"/>
    </row>
    <row r="335" spans="9:10" ht="12.75">
      <c r="I335" s="68"/>
      <c r="J335" s="25"/>
    </row>
    <row r="336" spans="9:10" ht="12.75">
      <c r="I336" s="68"/>
      <c r="J336" s="25"/>
    </row>
    <row r="337" spans="9:10" ht="12.75">
      <c r="I337" s="68"/>
      <c r="J337" s="25"/>
    </row>
    <row r="338" spans="9:10" ht="12.75">
      <c r="I338" s="68"/>
      <c r="J338" s="25"/>
    </row>
    <row r="339" spans="9:10" ht="12.75">
      <c r="I339" s="68"/>
      <c r="J339" s="25"/>
    </row>
    <row r="340" spans="9:10" ht="12.75">
      <c r="I340" s="68"/>
      <c r="J340" s="25"/>
    </row>
    <row r="341" spans="9:10" ht="12.75">
      <c r="I341" s="68"/>
      <c r="J341" s="25"/>
    </row>
    <row r="342" spans="9:10" ht="12.75">
      <c r="I342" s="68"/>
      <c r="J342" s="25"/>
    </row>
    <row r="343" spans="9:10" ht="12.75">
      <c r="I343" s="68"/>
      <c r="J343" s="25"/>
    </row>
    <row r="344" spans="9:10" ht="12.75">
      <c r="I344" s="68"/>
      <c r="J344" s="25"/>
    </row>
    <row r="345" spans="9:10" ht="12.75">
      <c r="I345" s="68"/>
      <c r="J345" s="25"/>
    </row>
    <row r="346" spans="9:10" ht="12.75">
      <c r="I346" s="68"/>
      <c r="J346" s="25"/>
    </row>
    <row r="347" spans="9:10" ht="12.75">
      <c r="I347" s="68"/>
      <c r="J347" s="25"/>
    </row>
    <row r="348" spans="9:10" ht="12.75">
      <c r="I348" s="68"/>
      <c r="J348" s="25"/>
    </row>
    <row r="349" spans="9:10" ht="12.75">
      <c r="I349" s="68"/>
      <c r="J349" s="25"/>
    </row>
    <row r="350" spans="9:10" ht="12.75">
      <c r="I350" s="68"/>
      <c r="J350" s="25"/>
    </row>
    <row r="351" spans="9:10" ht="12.75">
      <c r="I351" s="68"/>
      <c r="J351" s="25"/>
    </row>
    <row r="352" spans="9:10" ht="12.75">
      <c r="I352" s="68"/>
      <c r="J352" s="25"/>
    </row>
    <row r="353" spans="9:10" ht="12.75">
      <c r="I353" s="68"/>
      <c r="J353" s="25"/>
    </row>
    <row r="354" spans="9:10" ht="12.75">
      <c r="I354" s="68"/>
      <c r="J354" s="25"/>
    </row>
    <row r="355" spans="9:10" ht="12.75">
      <c r="I355" s="68"/>
      <c r="J355" s="25"/>
    </row>
    <row r="356" spans="9:10" ht="12.75">
      <c r="I356" s="68"/>
      <c r="J356" s="25"/>
    </row>
    <row r="357" spans="9:10" ht="12.75">
      <c r="I357" s="68"/>
      <c r="J357" s="25"/>
    </row>
    <row r="358" spans="9:10" ht="12.75">
      <c r="I358" s="68"/>
      <c r="J358" s="25"/>
    </row>
    <row r="359" spans="9:10" ht="12.75">
      <c r="I359" s="68"/>
      <c r="J359" s="25"/>
    </row>
    <row r="360" spans="9:10" ht="12.75">
      <c r="I360" s="68"/>
      <c r="J360" s="25"/>
    </row>
    <row r="361" spans="9:10" ht="12.75">
      <c r="I361" s="68"/>
      <c r="J361" s="25"/>
    </row>
    <row r="362" spans="9:10" ht="12.75">
      <c r="I362" s="68"/>
      <c r="J362" s="25"/>
    </row>
    <row r="363" spans="9:10" ht="12.75">
      <c r="I363" s="68"/>
      <c r="J363" s="25"/>
    </row>
    <row r="364" spans="9:10" ht="12.75">
      <c r="I364" s="68"/>
      <c r="J364" s="25"/>
    </row>
    <row r="365" spans="9:10" ht="12.75">
      <c r="I365" s="68"/>
      <c r="J365" s="25"/>
    </row>
    <row r="366" spans="9:10" ht="12.75">
      <c r="I366" s="68"/>
      <c r="J366" s="25"/>
    </row>
    <row r="367" spans="9:10" ht="12.75">
      <c r="I367" s="68"/>
      <c r="J367" s="25"/>
    </row>
    <row r="368" spans="9:10" ht="12.75">
      <c r="I368" s="68"/>
      <c r="J368" s="25"/>
    </row>
    <row r="369" spans="9:10" ht="12.75">
      <c r="I369" s="68"/>
      <c r="J369" s="25"/>
    </row>
    <row r="370" spans="9:10" ht="12.75">
      <c r="I370" s="68"/>
      <c r="J370" s="25"/>
    </row>
    <row r="371" spans="9:10" ht="12.75">
      <c r="I371" s="68"/>
      <c r="J371" s="25"/>
    </row>
    <row r="372" spans="9:10" ht="12.75">
      <c r="I372" s="68"/>
      <c r="J372" s="25"/>
    </row>
    <row r="373" spans="9:10" ht="12.75">
      <c r="I373" s="68"/>
      <c r="J373" s="25"/>
    </row>
    <row r="374" spans="9:10" ht="12.75">
      <c r="I374" s="68"/>
      <c r="J374" s="25"/>
    </row>
    <row r="375" spans="9:10" ht="12.75">
      <c r="I375" s="68"/>
      <c r="J375" s="25"/>
    </row>
    <row r="376" spans="9:10" ht="12.75">
      <c r="I376" s="68"/>
      <c r="J376" s="25"/>
    </row>
    <row r="377" spans="9:10" ht="12.75">
      <c r="I377" s="68"/>
      <c r="J377" s="25"/>
    </row>
    <row r="378" spans="9:10" ht="12.75">
      <c r="I378" s="68"/>
      <c r="J378" s="25"/>
    </row>
    <row r="379" spans="9:10" ht="12.75">
      <c r="I379" s="68"/>
      <c r="J379" s="25"/>
    </row>
    <row r="380" spans="9:10" ht="12.75">
      <c r="I380" s="68"/>
      <c r="J380" s="25"/>
    </row>
    <row r="381" spans="9:10" ht="12.75">
      <c r="I381" s="68"/>
      <c r="J381" s="25"/>
    </row>
    <row r="382" spans="9:10" ht="12.75">
      <c r="I382" s="68"/>
      <c r="J382" s="25"/>
    </row>
    <row r="383" spans="9:10" ht="12.75">
      <c r="I383" s="68"/>
      <c r="J383" s="25"/>
    </row>
    <row r="384" spans="9:10" ht="12.75">
      <c r="I384" s="68"/>
      <c r="J384" s="25"/>
    </row>
    <row r="385" spans="9:10" ht="12.75">
      <c r="I385" s="68"/>
      <c r="J385" s="25"/>
    </row>
    <row r="386" spans="9:10" ht="12.75">
      <c r="I386" s="68"/>
      <c r="J386" s="25"/>
    </row>
    <row r="387" spans="9:10" ht="12.75">
      <c r="I387" s="68"/>
      <c r="J387" s="25"/>
    </row>
    <row r="388" spans="9:10" ht="12.75">
      <c r="I388" s="68"/>
      <c r="J388" s="25"/>
    </row>
    <row r="389" spans="9:10" ht="12.75">
      <c r="I389" s="68"/>
      <c r="J389" s="25"/>
    </row>
    <row r="390" spans="9:10" ht="12.75">
      <c r="I390" s="68"/>
      <c r="J390" s="25"/>
    </row>
    <row r="391" spans="9:10" ht="12.75">
      <c r="I391" s="68"/>
      <c r="J391" s="25"/>
    </row>
    <row r="392" spans="9:10" ht="12.75">
      <c r="I392" s="68"/>
      <c r="J392" s="25"/>
    </row>
    <row r="393" spans="9:10" ht="12.75">
      <c r="I393" s="68"/>
      <c r="J393" s="25"/>
    </row>
    <row r="394" spans="9:10" ht="12.75">
      <c r="I394" s="68"/>
      <c r="J394" s="25"/>
    </row>
    <row r="395" spans="9:10" ht="12.75">
      <c r="I395" s="68"/>
      <c r="J395" s="25"/>
    </row>
    <row r="396" spans="9:10" ht="12.75">
      <c r="I396" s="68"/>
      <c r="J396" s="25"/>
    </row>
    <row r="397" spans="9:10" ht="12.75">
      <c r="I397" s="68"/>
      <c r="J397" s="25"/>
    </row>
    <row r="398" spans="9:10" ht="12.75">
      <c r="I398" s="68"/>
      <c r="J398" s="25"/>
    </row>
    <row r="399" spans="9:10" ht="12.75">
      <c r="I399" s="68"/>
      <c r="J399" s="25"/>
    </row>
    <row r="400" spans="9:10" ht="12.75">
      <c r="I400" s="68"/>
      <c r="J400" s="25"/>
    </row>
    <row r="401" spans="9:10" ht="12.75">
      <c r="I401" s="68"/>
      <c r="J401" s="25"/>
    </row>
    <row r="402" spans="9:10" ht="12.75">
      <c r="I402" s="68"/>
      <c r="J402" s="25"/>
    </row>
    <row r="403" spans="9:10" ht="12.75">
      <c r="I403" s="68"/>
      <c r="J403" s="25"/>
    </row>
    <row r="404" spans="9:10" ht="12.75">
      <c r="I404" s="68"/>
      <c r="J404" s="25"/>
    </row>
    <row r="405" spans="9:10" ht="12.75">
      <c r="I405" s="68"/>
      <c r="J405" s="25"/>
    </row>
    <row r="406" spans="9:10" ht="12.75">
      <c r="I406" s="68"/>
      <c r="J406" s="25"/>
    </row>
    <row r="407" spans="9:10" ht="12.75">
      <c r="I407" s="68"/>
      <c r="J407" s="25"/>
    </row>
    <row r="408" spans="9:10" ht="12.75">
      <c r="I408" s="68"/>
      <c r="J408" s="25"/>
    </row>
    <row r="409" spans="9:10" ht="12.75">
      <c r="I409" s="68"/>
      <c r="J409" s="25"/>
    </row>
    <row r="410" spans="9:10" ht="12.75">
      <c r="I410" s="68"/>
      <c r="J410" s="25"/>
    </row>
    <row r="411" spans="9:10" ht="12.75">
      <c r="I411" s="68"/>
      <c r="J411" s="25"/>
    </row>
    <row r="412" spans="9:10" ht="12.75">
      <c r="I412" s="68"/>
      <c r="J412" s="25"/>
    </row>
    <row r="413" spans="9:10" ht="12.75">
      <c r="I413" s="68"/>
      <c r="J413" s="25"/>
    </row>
    <row r="414" spans="9:10" ht="12.75">
      <c r="I414" s="68"/>
      <c r="J414" s="25"/>
    </row>
    <row r="415" spans="9:10" ht="12.75">
      <c r="I415" s="68"/>
      <c r="J415" s="25"/>
    </row>
    <row r="416" spans="9:10" ht="12.75">
      <c r="I416" s="68"/>
      <c r="J416" s="25"/>
    </row>
    <row r="417" spans="9:10" ht="12.75">
      <c r="I417" s="68"/>
      <c r="J417" s="25"/>
    </row>
    <row r="418" spans="9:10" ht="12.75">
      <c r="I418" s="68"/>
      <c r="J418" s="25"/>
    </row>
    <row r="419" spans="9:10" ht="12.75">
      <c r="I419" s="68"/>
      <c r="J419" s="25"/>
    </row>
    <row r="420" spans="9:10" ht="12.75">
      <c r="I420" s="68"/>
      <c r="J420" s="25"/>
    </row>
    <row r="421" spans="9:10" ht="12.75">
      <c r="I421" s="68"/>
      <c r="J421" s="25"/>
    </row>
    <row r="422" spans="9:10" ht="12.75">
      <c r="I422" s="68"/>
      <c r="J422" s="25"/>
    </row>
    <row r="423" spans="9:10" ht="12.75">
      <c r="I423" s="68"/>
      <c r="J423" s="25"/>
    </row>
    <row r="424" spans="9:10" ht="12.75">
      <c r="I424" s="68"/>
      <c r="J424" s="25"/>
    </row>
    <row r="425" spans="9:10" ht="12.75">
      <c r="I425" s="68"/>
      <c r="J425" s="25"/>
    </row>
    <row r="426" spans="9:10" ht="12.75">
      <c r="I426" s="68"/>
      <c r="J426" s="25"/>
    </row>
    <row r="427" spans="9:10" ht="12.75">
      <c r="I427" s="68"/>
      <c r="J427" s="25"/>
    </row>
    <row r="428" spans="9:10" ht="12.75">
      <c r="I428" s="68"/>
      <c r="J428" s="25"/>
    </row>
    <row r="429" spans="9:10" ht="12.75">
      <c r="I429" s="68"/>
      <c r="J429" s="25"/>
    </row>
    <row r="430" spans="9:10" ht="12.75">
      <c r="I430" s="68"/>
      <c r="J430" s="25"/>
    </row>
    <row r="431" spans="9:10" ht="12.75">
      <c r="I431" s="68"/>
      <c r="J431" s="25"/>
    </row>
    <row r="432" spans="9:10" ht="12.75">
      <c r="I432" s="68"/>
      <c r="J432" s="25"/>
    </row>
    <row r="433" spans="9:10" ht="12.75">
      <c r="I433" s="68"/>
      <c r="J433" s="25"/>
    </row>
    <row r="434" spans="9:10" ht="12.75">
      <c r="I434" s="68"/>
      <c r="J434" s="25"/>
    </row>
    <row r="435" spans="9:10" ht="12.75">
      <c r="I435" s="68"/>
      <c r="J435" s="25"/>
    </row>
    <row r="436" spans="9:10" ht="12.75">
      <c r="I436" s="68"/>
      <c r="J436" s="25"/>
    </row>
    <row r="437" spans="9:10" ht="12.75">
      <c r="I437" s="68"/>
      <c r="J437" s="25"/>
    </row>
    <row r="438" spans="9:10" ht="12.75">
      <c r="I438" s="68"/>
      <c r="J438" s="25"/>
    </row>
    <row r="439" spans="9:10" ht="12.75">
      <c r="I439" s="68"/>
      <c r="J439" s="25"/>
    </row>
    <row r="440" spans="9:10" ht="12.75">
      <c r="I440" s="68"/>
      <c r="J440" s="25"/>
    </row>
    <row r="441" spans="9:10" ht="12.75">
      <c r="I441" s="68"/>
      <c r="J441" s="25"/>
    </row>
    <row r="442" spans="9:10" ht="12.75">
      <c r="I442" s="68"/>
      <c r="J442" s="25"/>
    </row>
    <row r="443" spans="9:10" ht="12.75">
      <c r="I443" s="68"/>
      <c r="J443" s="25"/>
    </row>
    <row r="444" spans="9:10" ht="12.75">
      <c r="I444" s="68"/>
      <c r="J444" s="25"/>
    </row>
    <row r="445" spans="9:10" ht="12.75">
      <c r="I445" s="68"/>
      <c r="J445" s="25"/>
    </row>
    <row r="446" spans="9:10" ht="12.75">
      <c r="I446" s="68"/>
      <c r="J446" s="25"/>
    </row>
    <row r="447" spans="9:10" ht="12.75">
      <c r="I447" s="68"/>
      <c r="J447" s="25"/>
    </row>
    <row r="448" spans="9:10" ht="12.75">
      <c r="I448" s="68"/>
      <c r="J448" s="25"/>
    </row>
    <row r="449" spans="9:10" ht="12.75">
      <c r="I449" s="68"/>
      <c r="J449" s="25"/>
    </row>
    <row r="450" spans="9:10" ht="12.75">
      <c r="I450" s="68"/>
      <c r="J450" s="25"/>
    </row>
    <row r="451" spans="9:10" ht="12.75">
      <c r="I451" s="68"/>
      <c r="J451" s="25"/>
    </row>
    <row r="452" spans="9:10" ht="12.75">
      <c r="I452" s="68"/>
      <c r="J452" s="25"/>
    </row>
    <row r="453" spans="9:10" ht="12.75">
      <c r="I453" s="68"/>
      <c r="J453" s="25"/>
    </row>
    <row r="454" spans="9:10" ht="12.75">
      <c r="I454" s="68"/>
      <c r="J454" s="25"/>
    </row>
    <row r="455" spans="9:10" ht="12.75">
      <c r="I455" s="68"/>
      <c r="J455" s="25"/>
    </row>
    <row r="456" spans="9:10" ht="12.75">
      <c r="I456" s="68"/>
      <c r="J456" s="25"/>
    </row>
    <row r="457" spans="9:10" ht="12.75">
      <c r="I457" s="68"/>
      <c r="J457" s="25"/>
    </row>
    <row r="458" spans="9:10" ht="12.75">
      <c r="I458" s="68"/>
      <c r="J458" s="25"/>
    </row>
    <row r="459" spans="9:10" ht="12.75">
      <c r="I459" s="68"/>
      <c r="J459" s="25"/>
    </row>
    <row r="460" spans="9:10" ht="12.75">
      <c r="I460" s="68"/>
      <c r="J460" s="25"/>
    </row>
    <row r="461" spans="9:10" ht="12.75">
      <c r="I461" s="68"/>
      <c r="J461" s="25"/>
    </row>
    <row r="462" spans="9:10" ht="12.75">
      <c r="I462" s="68"/>
      <c r="J462" s="25"/>
    </row>
    <row r="463" spans="9:10" ht="12.75">
      <c r="I463" s="68"/>
      <c r="J463" s="25"/>
    </row>
    <row r="464" spans="9:10" ht="12.75">
      <c r="I464" s="68"/>
      <c r="J464" s="25"/>
    </row>
    <row r="465" spans="9:10" ht="12.75">
      <c r="I465" s="68"/>
      <c r="J465" s="25"/>
    </row>
    <row r="466" spans="9:10" ht="12.75">
      <c r="I466" s="68"/>
      <c r="J466" s="25"/>
    </row>
    <row r="467" spans="9:10" ht="12.75">
      <c r="I467" s="68"/>
      <c r="J467" s="25"/>
    </row>
    <row r="468" spans="9:10" ht="12.75">
      <c r="I468" s="68"/>
      <c r="J468" s="25"/>
    </row>
    <row r="469" spans="9:10" ht="12.75">
      <c r="I469" s="68"/>
      <c r="J469" s="25"/>
    </row>
    <row r="470" spans="9:10" ht="12.75">
      <c r="I470" s="68"/>
      <c r="J470" s="25"/>
    </row>
    <row r="471" spans="9:10" ht="12.75">
      <c r="I471" s="68"/>
      <c r="J471" s="25"/>
    </row>
    <row r="472" spans="9:10" ht="12.75">
      <c r="I472" s="68"/>
      <c r="J472" s="25"/>
    </row>
    <row r="473" spans="9:10" ht="12.75">
      <c r="I473" s="68"/>
      <c r="J473" s="25"/>
    </row>
    <row r="474" spans="9:10" ht="12.75">
      <c r="I474" s="68"/>
      <c r="J474" s="25"/>
    </row>
    <row r="475" spans="9:10" ht="12.75">
      <c r="I475" s="68"/>
      <c r="J475" s="25"/>
    </row>
    <row r="476" spans="9:10" ht="12.75">
      <c r="I476" s="68"/>
      <c r="J476" s="25"/>
    </row>
    <row r="477" spans="9:10" ht="12.75">
      <c r="I477" s="68"/>
      <c r="J477" s="25"/>
    </row>
    <row r="478" spans="9:10" ht="12.75">
      <c r="I478" s="68"/>
      <c r="J478" s="25"/>
    </row>
    <row r="479" spans="9:10" ht="12.75">
      <c r="I479" s="68"/>
      <c r="J479" s="25"/>
    </row>
    <row r="480" spans="9:10" ht="12.75">
      <c r="I480" s="68"/>
      <c r="J480" s="25"/>
    </row>
    <row r="481" spans="9:10" ht="12.75">
      <c r="I481" s="68"/>
      <c r="J481" s="25"/>
    </row>
    <row r="482" spans="9:10" ht="12.75">
      <c r="I482" s="68"/>
      <c r="J482" s="25"/>
    </row>
    <row r="483" spans="9:10" ht="12.75">
      <c r="I483" s="68"/>
      <c r="J483" s="25"/>
    </row>
    <row r="484" spans="9:10" ht="12.75">
      <c r="I484" s="68"/>
      <c r="J484" s="25"/>
    </row>
    <row r="485" spans="9:10" ht="12.75">
      <c r="I485" s="68"/>
      <c r="J485" s="25"/>
    </row>
    <row r="486" spans="9:10" ht="12.75">
      <c r="I486" s="68"/>
      <c r="J486" s="25"/>
    </row>
    <row r="487" spans="9:10" ht="12.75">
      <c r="I487" s="68"/>
      <c r="J487" s="25"/>
    </row>
    <row r="488" spans="9:10" ht="12.75">
      <c r="I488" s="68"/>
      <c r="J488" s="25"/>
    </row>
    <row r="489" spans="9:10" ht="12.75">
      <c r="I489" s="68"/>
      <c r="J489" s="25"/>
    </row>
    <row r="490" spans="9:10" ht="12.75">
      <c r="I490" s="68"/>
      <c r="J490" s="25"/>
    </row>
    <row r="491" spans="9:10" ht="12.75">
      <c r="I491" s="68"/>
      <c r="J491" s="25"/>
    </row>
    <row r="492" spans="9:10" ht="12.75">
      <c r="I492" s="68"/>
      <c r="J492" s="25"/>
    </row>
    <row r="493" spans="9:10" ht="12.75">
      <c r="I493" s="68"/>
      <c r="J493" s="25"/>
    </row>
    <row r="494" spans="9:10" ht="12.75">
      <c r="I494" s="68"/>
      <c r="J494" s="25"/>
    </row>
    <row r="495" spans="9:10" ht="12.75">
      <c r="I495" s="68"/>
      <c r="J495" s="25"/>
    </row>
    <row r="496" spans="9:10" ht="12.75">
      <c r="I496" s="68"/>
      <c r="J496" s="25"/>
    </row>
    <row r="497" spans="9:10" ht="12.75">
      <c r="I497" s="68"/>
      <c r="J497" s="25"/>
    </row>
    <row r="498" spans="9:10" ht="12.75">
      <c r="I498" s="68"/>
      <c r="J498" s="25"/>
    </row>
    <row r="499" spans="9:10" ht="12.75">
      <c r="I499" s="68"/>
      <c r="J499" s="25"/>
    </row>
    <row r="500" spans="9:10" ht="12.75">
      <c r="I500" s="68"/>
      <c r="J500" s="25"/>
    </row>
    <row r="501" spans="9:10" ht="12.75">
      <c r="I501" s="68"/>
      <c r="J501" s="25"/>
    </row>
    <row r="502" spans="9:10" ht="12.75">
      <c r="I502" s="68"/>
      <c r="J502" s="25"/>
    </row>
    <row r="503" spans="9:10" ht="12.75">
      <c r="I503" s="68"/>
      <c r="J503" s="25"/>
    </row>
    <row r="504" spans="9:10" ht="12.75">
      <c r="I504" s="68"/>
      <c r="J504" s="25"/>
    </row>
    <row r="505" spans="9:10" ht="12.75">
      <c r="I505" s="68"/>
      <c r="J505" s="25"/>
    </row>
    <row r="506" spans="9:10" ht="12.75">
      <c r="I506" s="68"/>
      <c r="J506" s="25"/>
    </row>
    <row r="507" spans="9:10" ht="12.75">
      <c r="I507" s="68"/>
      <c r="J507" s="25"/>
    </row>
    <row r="508" spans="9:10" ht="12.75">
      <c r="I508" s="68"/>
      <c r="J508" s="25"/>
    </row>
    <row r="509" spans="9:10" ht="12.75">
      <c r="I509" s="68"/>
      <c r="J509" s="25"/>
    </row>
    <row r="510" spans="9:10" ht="12.75">
      <c r="I510" s="68"/>
      <c r="J510" s="25"/>
    </row>
    <row r="511" spans="9:10" ht="12.75">
      <c r="I511" s="68"/>
      <c r="J511" s="25"/>
    </row>
    <row r="512" spans="9:10" ht="12.75">
      <c r="I512" s="68"/>
      <c r="J512" s="25"/>
    </row>
    <row r="513" spans="9:10" ht="12.75">
      <c r="I513" s="68"/>
      <c r="J513" s="25"/>
    </row>
    <row r="514" spans="9:10" ht="12.75">
      <c r="I514" s="68"/>
      <c r="J514" s="25"/>
    </row>
    <row r="515" spans="9:10" ht="12.75">
      <c r="I515" s="68"/>
      <c r="J515" s="25"/>
    </row>
    <row r="516" spans="9:10" ht="12.75">
      <c r="I516" s="68"/>
      <c r="J516" s="25"/>
    </row>
    <row r="517" spans="9:10" ht="12.75">
      <c r="I517" s="68"/>
      <c r="J517" s="25"/>
    </row>
    <row r="518" spans="9:10" ht="12.75">
      <c r="I518" s="68"/>
      <c r="J518" s="25"/>
    </row>
    <row r="519" spans="9:10" ht="12.75">
      <c r="I519" s="68"/>
      <c r="J519" s="25"/>
    </row>
    <row r="520" spans="9:10" ht="12.75">
      <c r="I520" s="68"/>
      <c r="J520" s="25"/>
    </row>
    <row r="521" spans="9:10" ht="12.75">
      <c r="I521" s="68"/>
      <c r="J521" s="25"/>
    </row>
    <row r="522" spans="9:10" ht="12.75">
      <c r="I522" s="68"/>
      <c r="J522" s="25"/>
    </row>
    <row r="523" spans="9:10" ht="12.75">
      <c r="I523" s="68"/>
      <c r="J523" s="25"/>
    </row>
    <row r="524" spans="9:10" ht="12.75">
      <c r="I524" s="68"/>
      <c r="J524" s="25"/>
    </row>
    <row r="525" spans="9:10" ht="12.75">
      <c r="I525" s="68"/>
      <c r="J525" s="25"/>
    </row>
    <row r="526" spans="9:10" ht="12.75">
      <c r="I526" s="68"/>
      <c r="J526" s="25"/>
    </row>
    <row r="527" spans="9:10" ht="12.75">
      <c r="I527" s="68"/>
      <c r="J527" s="25"/>
    </row>
    <row r="528" spans="9:10" ht="12.75">
      <c r="I528" s="68"/>
      <c r="J528" s="25"/>
    </row>
    <row r="529" spans="9:10" ht="12.75">
      <c r="I529" s="68"/>
      <c r="J529" s="25"/>
    </row>
    <row r="530" spans="9:10" ht="12.75">
      <c r="I530" s="68"/>
      <c r="J530" s="25"/>
    </row>
    <row r="531" spans="9:10" ht="12.75">
      <c r="I531" s="68"/>
      <c r="J531" s="25"/>
    </row>
    <row r="532" spans="9:10" ht="12.75">
      <c r="I532" s="68"/>
      <c r="J532" s="25"/>
    </row>
    <row r="533" spans="9:10" ht="12.75">
      <c r="I533" s="68"/>
      <c r="J533" s="25"/>
    </row>
    <row r="534" spans="9:10" ht="12.75">
      <c r="I534" s="68"/>
      <c r="J534" s="25"/>
    </row>
    <row r="535" spans="9:10" ht="12.75">
      <c r="I535" s="68"/>
      <c r="J535" s="25"/>
    </row>
    <row r="536" spans="9:10" ht="12.75">
      <c r="I536" s="68"/>
      <c r="J536" s="25"/>
    </row>
    <row r="537" spans="9:10" ht="12.75">
      <c r="I537" s="68"/>
      <c r="J537" s="25"/>
    </row>
    <row r="538" spans="9:10" ht="12.75">
      <c r="I538" s="68"/>
      <c r="J538" s="25"/>
    </row>
    <row r="539" spans="9:10" ht="12.75">
      <c r="I539" s="68"/>
      <c r="J539" s="25"/>
    </row>
    <row r="540" spans="9:10" ht="12.75">
      <c r="I540" s="68"/>
      <c r="J540" s="25"/>
    </row>
    <row r="541" spans="9:10" ht="12.75">
      <c r="I541" s="68"/>
      <c r="J541" s="25"/>
    </row>
    <row r="542" spans="9:10" ht="12.75">
      <c r="I542" s="68"/>
      <c r="J542" s="25"/>
    </row>
    <row r="543" spans="9:10" ht="12.75">
      <c r="I543" s="68"/>
      <c r="J543" s="25"/>
    </row>
    <row r="544" spans="9:10" ht="12.75">
      <c r="I544" s="68"/>
      <c r="J544" s="25"/>
    </row>
    <row r="545" spans="9:10" ht="12.75">
      <c r="I545" s="68"/>
      <c r="J545" s="25"/>
    </row>
    <row r="546" spans="9:10" ht="12.75">
      <c r="I546" s="68"/>
      <c r="J546" s="25"/>
    </row>
    <row r="547" spans="9:10" ht="12.75">
      <c r="I547" s="68"/>
      <c r="J547" s="25"/>
    </row>
    <row r="548" spans="9:10" ht="12.75">
      <c r="I548" s="68"/>
      <c r="J548" s="25"/>
    </row>
    <row r="549" spans="9:10" ht="12.75">
      <c r="I549" s="68"/>
      <c r="J549" s="25"/>
    </row>
    <row r="550" spans="9:10" ht="12.75">
      <c r="I550" s="68"/>
      <c r="J550" s="25"/>
    </row>
    <row r="551" spans="9:10" ht="12.75">
      <c r="I551" s="68"/>
      <c r="J551" s="25"/>
    </row>
    <row r="552" spans="9:10" ht="12.75">
      <c r="I552" s="68"/>
      <c r="J552" s="25"/>
    </row>
    <row r="553" spans="9:10" ht="12.75">
      <c r="I553" s="68"/>
      <c r="J553" s="25"/>
    </row>
    <row r="554" spans="9:10" ht="12.75">
      <c r="I554" s="68"/>
      <c r="J554" s="25"/>
    </row>
    <row r="555" spans="9:10" ht="12.75">
      <c r="I555" s="68"/>
      <c r="J555" s="25"/>
    </row>
    <row r="556" spans="9:10" ht="12.75">
      <c r="I556" s="68"/>
      <c r="J556" s="25"/>
    </row>
    <row r="557" spans="9:10" ht="12.75">
      <c r="I557" s="68"/>
      <c r="J557" s="25"/>
    </row>
    <row r="558" spans="9:10" ht="12.75">
      <c r="I558" s="68"/>
      <c r="J558" s="25"/>
    </row>
    <row r="559" spans="9:10" ht="12.75">
      <c r="I559" s="68"/>
      <c r="J559" s="25"/>
    </row>
    <row r="560" spans="9:10" ht="12.75">
      <c r="I560" s="68"/>
      <c r="J560" s="25"/>
    </row>
    <row r="561" spans="9:10" ht="12.75">
      <c r="I561" s="68"/>
      <c r="J561" s="25"/>
    </row>
    <row r="562" spans="9:10" ht="12.75">
      <c r="I562" s="68"/>
      <c r="J562" s="25"/>
    </row>
    <row r="563" spans="9:10" ht="12.75">
      <c r="I563" s="68"/>
      <c r="J563" s="25"/>
    </row>
    <row r="564" spans="9:10" ht="12.75">
      <c r="I564" s="68"/>
      <c r="J564" s="25"/>
    </row>
    <row r="565" spans="9:10" ht="12.75">
      <c r="I565" s="68"/>
      <c r="J565" s="25"/>
    </row>
    <row r="566" spans="9:10" ht="12.75">
      <c r="I566" s="68"/>
      <c r="J566" s="25"/>
    </row>
    <row r="567" spans="9:10" ht="12.75">
      <c r="I567" s="68"/>
      <c r="J567" s="25"/>
    </row>
    <row r="568" spans="9:10" ht="12.75">
      <c r="I568" s="68"/>
      <c r="J568" s="25"/>
    </row>
    <row r="569" spans="9:10" ht="12.75">
      <c r="I569" s="68"/>
      <c r="J569" s="25"/>
    </row>
    <row r="570" spans="9:10" ht="12.75">
      <c r="I570" s="68"/>
      <c r="J570" s="25"/>
    </row>
    <row r="571" spans="9:10" ht="12.75">
      <c r="I571" s="68"/>
      <c r="J571" s="25"/>
    </row>
    <row r="572" spans="9:10" ht="12.75">
      <c r="I572" s="68"/>
      <c r="J572" s="25"/>
    </row>
    <row r="573" spans="9:10" ht="12.75">
      <c r="I573" s="68"/>
      <c r="J573" s="25"/>
    </row>
    <row r="574" spans="9:10" ht="12.75">
      <c r="I574" s="68"/>
      <c r="J574" s="25"/>
    </row>
    <row r="575" spans="9:10" ht="12.75">
      <c r="I575" s="68"/>
      <c r="J575" s="25"/>
    </row>
    <row r="576" spans="9:10" ht="12.75">
      <c r="I576" s="68"/>
      <c r="J576" s="25"/>
    </row>
    <row r="577" spans="9:10" ht="12.75">
      <c r="I577" s="68"/>
      <c r="J577" s="25"/>
    </row>
    <row r="578" spans="9:10" ht="12.75">
      <c r="I578" s="68"/>
      <c r="J578" s="25"/>
    </row>
    <row r="579" spans="9:10" ht="12.75">
      <c r="I579" s="68"/>
      <c r="J579" s="25"/>
    </row>
    <row r="580" spans="9:10" ht="12.75">
      <c r="I580" s="68"/>
      <c r="J580" s="25"/>
    </row>
    <row r="581" spans="9:10" ht="12.75">
      <c r="I581" s="68"/>
      <c r="J581" s="25"/>
    </row>
    <row r="582" spans="9:10" ht="12.75">
      <c r="I582" s="68"/>
      <c r="J582" s="25"/>
    </row>
    <row r="583" spans="9:10" ht="12.75">
      <c r="I583" s="68"/>
      <c r="J583" s="25"/>
    </row>
    <row r="584" spans="9:10" ht="12.75">
      <c r="I584" s="68"/>
      <c r="J584" s="25"/>
    </row>
    <row r="585" spans="9:10" ht="12.75">
      <c r="I585" s="68"/>
      <c r="J585" s="25"/>
    </row>
    <row r="586" spans="9:10" ht="12.75">
      <c r="I586" s="68"/>
      <c r="J586" s="25"/>
    </row>
    <row r="587" spans="9:10" ht="12.75">
      <c r="I587" s="68"/>
      <c r="J587" s="25"/>
    </row>
    <row r="588" spans="9:10" ht="12.75">
      <c r="I588" s="68"/>
      <c r="J588" s="25"/>
    </row>
    <row r="589" spans="9:10" ht="12.75">
      <c r="I589" s="68"/>
      <c r="J589" s="25"/>
    </row>
    <row r="590" spans="9:10" ht="12.75">
      <c r="I590" s="68"/>
      <c r="J590" s="25"/>
    </row>
    <row r="591" spans="9:10" ht="12.75">
      <c r="I591" s="68"/>
      <c r="J591" s="25"/>
    </row>
    <row r="592" spans="9:10" ht="12.75">
      <c r="I592" s="68"/>
      <c r="J592" s="25"/>
    </row>
    <row r="593" spans="9:10" ht="12.75">
      <c r="I593" s="68"/>
      <c r="J593" s="25"/>
    </row>
    <row r="594" spans="9:10" ht="12.75">
      <c r="I594" s="68"/>
      <c r="J594" s="25"/>
    </row>
    <row r="595" spans="9:10" ht="12.75">
      <c r="I595" s="68"/>
      <c r="J595" s="25"/>
    </row>
    <row r="596" spans="9:10" ht="12.75">
      <c r="I596" s="68"/>
      <c r="J596" s="25"/>
    </row>
    <row r="597" spans="9:10" ht="12.75">
      <c r="I597" s="68"/>
      <c r="J597" s="25"/>
    </row>
    <row r="598" spans="9:10" ht="12.75">
      <c r="I598" s="68"/>
      <c r="J598" s="25"/>
    </row>
    <row r="599" spans="9:10" ht="12.75">
      <c r="I599" s="68"/>
      <c r="J599" s="25"/>
    </row>
    <row r="600" spans="9:10" ht="12.75">
      <c r="I600" s="68"/>
      <c r="J600" s="25"/>
    </row>
    <row r="601" spans="9:10" ht="12.75">
      <c r="I601" s="68"/>
      <c r="J601" s="25"/>
    </row>
    <row r="602" spans="9:10" ht="12.75">
      <c r="I602" s="68"/>
      <c r="J602" s="25"/>
    </row>
    <row r="603" spans="9:10" ht="12.75">
      <c r="I603" s="68"/>
      <c r="J603" s="25"/>
    </row>
    <row r="604" spans="9:10" ht="12.75">
      <c r="I604" s="68"/>
      <c r="J604" s="25"/>
    </row>
    <row r="605" spans="9:10" ht="12.75">
      <c r="I605" s="68"/>
      <c r="J605" s="25"/>
    </row>
    <row r="606" spans="9:10" ht="12.75">
      <c r="I606" s="68"/>
      <c r="J606" s="25"/>
    </row>
    <row r="607" spans="9:10" ht="12.75">
      <c r="I607" s="68"/>
      <c r="J607" s="25"/>
    </row>
    <row r="608" spans="9:10" ht="12.75">
      <c r="I608" s="68"/>
      <c r="J608" s="25"/>
    </row>
    <row r="609" spans="9:10" ht="12.75">
      <c r="I609" s="68"/>
      <c r="J609" s="25"/>
    </row>
    <row r="610" spans="9:10" ht="12.75">
      <c r="I610" s="68"/>
      <c r="J610" s="25"/>
    </row>
    <row r="611" spans="9:10" ht="12.75">
      <c r="I611" s="68"/>
      <c r="J611" s="25"/>
    </row>
    <row r="612" spans="9:10" ht="12.75">
      <c r="I612" s="68"/>
      <c r="J612" s="25"/>
    </row>
    <row r="613" spans="9:10" ht="12.75">
      <c r="I613" s="68"/>
      <c r="J613" s="25"/>
    </row>
    <row r="614" spans="9:10" ht="12.75">
      <c r="I614" s="68"/>
      <c r="J614" s="25"/>
    </row>
    <row r="615" spans="9:10" ht="12.75">
      <c r="I615" s="68"/>
      <c r="J615" s="25"/>
    </row>
    <row r="616" spans="9:10" ht="12.75">
      <c r="I616" s="68"/>
      <c r="J616" s="25"/>
    </row>
    <row r="617" spans="9:10" ht="12.75">
      <c r="I617" s="68"/>
      <c r="J617" s="25"/>
    </row>
    <row r="618" spans="9:10" ht="12.75">
      <c r="I618" s="68"/>
      <c r="J618" s="25"/>
    </row>
    <row r="619" spans="9:10" ht="12.75">
      <c r="I619" s="68"/>
      <c r="J619" s="25"/>
    </row>
    <row r="620" spans="9:10" ht="12.75">
      <c r="I620" s="68"/>
      <c r="J620" s="25"/>
    </row>
    <row r="621" spans="9:10" ht="12.75">
      <c r="I621" s="68"/>
      <c r="J621" s="25"/>
    </row>
    <row r="622" spans="9:10" ht="12.75">
      <c r="I622" s="68"/>
      <c r="J622" s="25"/>
    </row>
    <row r="623" spans="9:10" ht="12.75">
      <c r="I623" s="68"/>
      <c r="J623" s="25"/>
    </row>
    <row r="624" spans="9:10" ht="12.75">
      <c r="I624" s="68"/>
      <c r="J624" s="25"/>
    </row>
    <row r="625" spans="9:10" ht="12.75">
      <c r="I625" s="68"/>
      <c r="J625" s="25"/>
    </row>
    <row r="626" spans="9:10" ht="12.75">
      <c r="I626" s="68"/>
      <c r="J626" s="25"/>
    </row>
    <row r="627" spans="9:10" ht="12.75">
      <c r="I627" s="68"/>
      <c r="J627" s="25"/>
    </row>
    <row r="628" spans="9:10" ht="12.75">
      <c r="I628" s="68"/>
      <c r="J628" s="25"/>
    </row>
    <row r="629" spans="9:10" ht="12.75">
      <c r="I629" s="68"/>
      <c r="J629" s="25"/>
    </row>
    <row r="630" spans="9:10" ht="12.75">
      <c r="I630" s="68"/>
      <c r="J630" s="25"/>
    </row>
    <row r="631" spans="9:10" ht="12.75">
      <c r="I631" s="68"/>
      <c r="J631" s="25"/>
    </row>
    <row r="632" spans="9:10" ht="12.75">
      <c r="I632" s="68"/>
      <c r="J632" s="25"/>
    </row>
    <row r="633" spans="9:10" ht="12.75">
      <c r="I633" s="68"/>
      <c r="J633" s="25"/>
    </row>
    <row r="634" spans="9:10" ht="12.75">
      <c r="I634" s="68"/>
      <c r="J634" s="25"/>
    </row>
    <row r="635" spans="9:10" ht="12.75">
      <c r="I635" s="68"/>
      <c r="J635" s="25"/>
    </row>
    <row r="636" spans="9:10" ht="12.75">
      <c r="I636" s="68"/>
      <c r="J636" s="25"/>
    </row>
    <row r="637" spans="9:10" ht="12.75">
      <c r="I637" s="68"/>
      <c r="J637" s="25"/>
    </row>
    <row r="638" spans="9:10" ht="12.75">
      <c r="I638" s="68"/>
      <c r="J638" s="25"/>
    </row>
    <row r="639" spans="9:10" ht="12.75">
      <c r="I639" s="68"/>
      <c r="J639" s="25"/>
    </row>
    <row r="640" spans="9:10" ht="12.75">
      <c r="I640" s="68"/>
      <c r="J640" s="25"/>
    </row>
    <row r="641" spans="9:10" ht="12.75">
      <c r="I641" s="68"/>
      <c r="J641" s="25"/>
    </row>
    <row r="642" spans="9:10" ht="12.75">
      <c r="I642" s="68"/>
      <c r="J642" s="25"/>
    </row>
    <row r="643" spans="9:10" ht="12.75">
      <c r="I643" s="68"/>
      <c r="J643" s="25"/>
    </row>
    <row r="644" spans="9:10" ht="12.75">
      <c r="I644" s="68"/>
      <c r="J644" s="25"/>
    </row>
    <row r="645" spans="9:10" ht="12.75">
      <c r="I645" s="68"/>
      <c r="J645" s="25"/>
    </row>
    <row r="646" spans="9:10" ht="12.75">
      <c r="I646" s="68"/>
      <c r="J646" s="25"/>
    </row>
    <row r="647" spans="9:10" ht="12.75">
      <c r="I647" s="68"/>
      <c r="J647" s="25"/>
    </row>
    <row r="648" spans="9:10" ht="12.75">
      <c r="I648" s="68"/>
      <c r="J648" s="25"/>
    </row>
    <row r="649" spans="9:10" ht="12.75">
      <c r="I649" s="68"/>
      <c r="J649" s="25"/>
    </row>
    <row r="650" spans="9:10" ht="12.75">
      <c r="I650" s="68"/>
      <c r="J650" s="25"/>
    </row>
    <row r="651" spans="9:10" ht="12.75">
      <c r="I651" s="68"/>
      <c r="J651" s="25"/>
    </row>
    <row r="652" spans="9:10" ht="12.75">
      <c r="I652" s="68"/>
      <c r="J652" s="25"/>
    </row>
    <row r="653" spans="9:10" ht="12.75">
      <c r="I653" s="68"/>
      <c r="J653" s="25"/>
    </row>
    <row r="654" spans="9:10" ht="12.75">
      <c r="I654" s="68"/>
      <c r="J654" s="25"/>
    </row>
    <row r="655" spans="9:10" ht="12.75">
      <c r="I655" s="68"/>
      <c r="J655" s="25"/>
    </row>
    <row r="656" spans="9:10" ht="12.75">
      <c r="I656" s="68"/>
      <c r="J656" s="25"/>
    </row>
    <row r="657" spans="9:10" ht="12.75">
      <c r="I657" s="68"/>
      <c r="J657" s="25"/>
    </row>
    <row r="658" spans="9:10" ht="12.75">
      <c r="I658" s="68"/>
      <c r="J658" s="25"/>
    </row>
    <row r="659" spans="9:10" ht="12.75">
      <c r="I659" s="68"/>
      <c r="J659" s="25"/>
    </row>
    <row r="660" spans="9:10" ht="12.75">
      <c r="I660" s="68"/>
      <c r="J660" s="25"/>
    </row>
    <row r="661" spans="9:10" ht="12.75">
      <c r="I661" s="68"/>
      <c r="J661" s="25"/>
    </row>
    <row r="662" spans="9:10" ht="12.75">
      <c r="I662" s="68"/>
      <c r="J662" s="25"/>
    </row>
    <row r="663" spans="9:10" ht="12.75">
      <c r="I663" s="68"/>
      <c r="J663" s="25"/>
    </row>
    <row r="664" spans="9:10" ht="12.75">
      <c r="I664" s="68"/>
      <c r="J664" s="25"/>
    </row>
    <row r="665" spans="9:10" ht="12.75">
      <c r="I665" s="68"/>
      <c r="J665" s="25"/>
    </row>
    <row r="666" spans="9:10" ht="12.75">
      <c r="I666" s="68"/>
      <c r="J666" s="25"/>
    </row>
    <row r="667" spans="9:10" ht="12.75">
      <c r="I667" s="68"/>
      <c r="J667" s="25"/>
    </row>
    <row r="668" spans="9:10" ht="12.75">
      <c r="I668" s="68"/>
      <c r="J668" s="25"/>
    </row>
    <row r="669" spans="9:10" ht="12.75">
      <c r="I669" s="68"/>
      <c r="J669" s="25"/>
    </row>
    <row r="670" spans="9:10" ht="12.75">
      <c r="I670" s="68"/>
      <c r="J670" s="25"/>
    </row>
    <row r="671" spans="9:10" ht="12.75">
      <c r="I671" s="68"/>
      <c r="J671" s="25"/>
    </row>
    <row r="672" spans="9:10" ht="12.75">
      <c r="I672" s="68"/>
      <c r="J672" s="25"/>
    </row>
    <row r="673" spans="9:10" ht="12.75">
      <c r="I673" s="68"/>
      <c r="J673" s="25"/>
    </row>
    <row r="674" spans="9:10" ht="12.75">
      <c r="I674" s="68"/>
      <c r="J674" s="25"/>
    </row>
    <row r="675" spans="9:10" ht="12.75">
      <c r="I675" s="68"/>
      <c r="J675" s="25"/>
    </row>
    <row r="676" spans="9:10" ht="12.75">
      <c r="I676" s="68"/>
      <c r="J676" s="25"/>
    </row>
    <row r="677" spans="9:10" ht="12.75">
      <c r="I677" s="68"/>
      <c r="J677" s="25"/>
    </row>
    <row r="678" spans="9:10" ht="12.75">
      <c r="I678" s="68"/>
      <c r="J678" s="25"/>
    </row>
    <row r="679" spans="9:10" ht="12.75">
      <c r="I679" s="68"/>
      <c r="J679" s="25"/>
    </row>
    <row r="680" spans="9:10" ht="12.75">
      <c r="I680" s="68"/>
      <c r="J680" s="25"/>
    </row>
    <row r="681" spans="9:10" ht="12.75">
      <c r="I681" s="68"/>
      <c r="J681" s="25"/>
    </row>
    <row r="682" spans="9:10" ht="12.75">
      <c r="I682" s="68"/>
      <c r="J682" s="25"/>
    </row>
    <row r="683" spans="9:10" ht="12.75">
      <c r="I683" s="68"/>
      <c r="J683" s="25"/>
    </row>
    <row r="684" spans="9:10" ht="12.75">
      <c r="I684" s="68"/>
      <c r="J684" s="25"/>
    </row>
    <row r="685" spans="9:10" ht="12.75">
      <c r="I685" s="68"/>
      <c r="J685" s="25"/>
    </row>
    <row r="686" spans="9:10" ht="12.75">
      <c r="I686" s="68"/>
      <c r="J686" s="25"/>
    </row>
    <row r="687" spans="9:10" ht="12.75">
      <c r="I687" s="68"/>
      <c r="J687" s="25"/>
    </row>
    <row r="688" spans="9:10" ht="12.75">
      <c r="I688" s="68"/>
      <c r="J688" s="25"/>
    </row>
    <row r="689" spans="9:10" ht="12.75">
      <c r="I689" s="68"/>
      <c r="J689" s="25"/>
    </row>
    <row r="690" spans="9:10" ht="12.75">
      <c r="I690" s="68"/>
      <c r="J690" s="25"/>
    </row>
    <row r="691" spans="9:10" ht="12.75">
      <c r="I691" s="68"/>
      <c r="J691" s="25"/>
    </row>
    <row r="692" spans="9:10" ht="12.75">
      <c r="I692" s="68"/>
      <c r="J692" s="25"/>
    </row>
    <row r="693" spans="9:10" ht="12.75">
      <c r="I693" s="68"/>
      <c r="J693" s="25"/>
    </row>
    <row r="694" spans="9:10" ht="12.75">
      <c r="I694" s="68"/>
      <c r="J694" s="25"/>
    </row>
    <row r="695" spans="9:10" ht="12.75">
      <c r="I695" s="68"/>
      <c r="J695" s="25"/>
    </row>
    <row r="696" spans="9:10" ht="12.75">
      <c r="I696" s="68"/>
      <c r="J696" s="25"/>
    </row>
    <row r="697" spans="9:10" ht="12.75">
      <c r="I697" s="68"/>
      <c r="J697" s="25"/>
    </row>
    <row r="698" spans="9:10" ht="12.75">
      <c r="I698" s="68"/>
      <c r="J698" s="25"/>
    </row>
    <row r="699" spans="9:10" ht="12.75">
      <c r="I699" s="68"/>
      <c r="J699" s="25"/>
    </row>
    <row r="700" spans="9:10" ht="12.75">
      <c r="I700" s="68"/>
      <c r="J700" s="25"/>
    </row>
    <row r="701" spans="9:10" ht="12.75">
      <c r="I701" s="68"/>
      <c r="J701" s="25"/>
    </row>
    <row r="702" spans="9:10" ht="12.75">
      <c r="I702" s="68"/>
      <c r="J702" s="25"/>
    </row>
    <row r="703" spans="9:10" ht="12.75">
      <c r="I703" s="68"/>
      <c r="J703" s="25"/>
    </row>
    <row r="704" spans="9:10" ht="12.75">
      <c r="I704" s="68"/>
      <c r="J704" s="25"/>
    </row>
    <row r="705" spans="9:10" ht="12.75">
      <c r="I705" s="68"/>
      <c r="J705" s="25"/>
    </row>
    <row r="706" spans="9:10" ht="12.75">
      <c r="I706" s="68"/>
      <c r="J706" s="25"/>
    </row>
    <row r="707" spans="9:10" ht="12.75">
      <c r="I707" s="68"/>
      <c r="J707" s="25"/>
    </row>
    <row r="708" spans="9:10" ht="12.75">
      <c r="I708" s="68"/>
      <c r="J708" s="25"/>
    </row>
    <row r="709" spans="9:10" ht="12.75">
      <c r="I709" s="68"/>
      <c r="J709" s="25"/>
    </row>
    <row r="710" spans="9:10" ht="12.75">
      <c r="I710" s="68"/>
      <c r="J710" s="25"/>
    </row>
    <row r="711" spans="9:10" ht="12.75">
      <c r="I711" s="68"/>
      <c r="J711" s="25"/>
    </row>
    <row r="712" spans="9:10" ht="12.75">
      <c r="I712" s="68"/>
      <c r="J712" s="25"/>
    </row>
    <row r="713" spans="9:10" ht="12.75">
      <c r="I713" s="68"/>
      <c r="J713" s="25"/>
    </row>
    <row r="714" spans="9:10" ht="12.75">
      <c r="I714" s="68"/>
      <c r="J714" s="25"/>
    </row>
    <row r="715" spans="9:10" ht="12.75">
      <c r="I715" s="68"/>
      <c r="J715" s="25"/>
    </row>
    <row r="716" spans="9:10" ht="12.75">
      <c r="I716" s="68"/>
      <c r="J716" s="25"/>
    </row>
    <row r="717" spans="9:10" ht="12.75">
      <c r="I717" s="68"/>
      <c r="J717" s="25"/>
    </row>
    <row r="718" spans="9:10" ht="12.75">
      <c r="I718" s="68"/>
      <c r="J718" s="25"/>
    </row>
    <row r="719" spans="9:10" ht="12.75">
      <c r="I719" s="68"/>
      <c r="J719" s="25"/>
    </row>
    <row r="720" spans="9:10" ht="12.75">
      <c r="I720" s="68"/>
      <c r="J720" s="25"/>
    </row>
    <row r="721" spans="9:10" ht="12.75">
      <c r="I721" s="68"/>
      <c r="J721" s="25"/>
    </row>
    <row r="722" spans="9:10" ht="12.75">
      <c r="I722" s="68"/>
      <c r="J722" s="25"/>
    </row>
    <row r="723" spans="9:10" ht="12.75">
      <c r="I723" s="68"/>
      <c r="J723" s="25"/>
    </row>
    <row r="724" spans="9:10" ht="12.75">
      <c r="I724" s="68"/>
      <c r="J724" s="25"/>
    </row>
    <row r="725" spans="9:10" ht="12.75">
      <c r="I725" s="68"/>
      <c r="J725" s="25"/>
    </row>
    <row r="726" spans="9:10" ht="12.75">
      <c r="I726" s="68"/>
      <c r="J726" s="25"/>
    </row>
    <row r="727" spans="9:10" ht="12.75">
      <c r="I727" s="68"/>
      <c r="J727" s="25"/>
    </row>
    <row r="728" spans="9:10" ht="12.75">
      <c r="I728" s="68"/>
      <c r="J728" s="25"/>
    </row>
    <row r="729" spans="9:10" ht="12.75">
      <c r="I729" s="68"/>
      <c r="J729" s="25"/>
    </row>
    <row r="730" spans="9:10" ht="12.75">
      <c r="I730" s="68"/>
      <c r="J730" s="25"/>
    </row>
    <row r="731" spans="9:10" ht="12.75">
      <c r="I731" s="68"/>
      <c r="J731" s="25"/>
    </row>
    <row r="732" spans="9:10" ht="12.75">
      <c r="I732" s="68"/>
      <c r="J732" s="25"/>
    </row>
    <row r="733" spans="9:10" ht="12.75">
      <c r="I733" s="68"/>
      <c r="J733" s="25"/>
    </row>
    <row r="734" spans="9:10" ht="12.75">
      <c r="I734" s="68"/>
      <c r="J734" s="25"/>
    </row>
    <row r="735" spans="9:10" ht="12.75">
      <c r="I735" s="68"/>
      <c r="J735" s="25"/>
    </row>
    <row r="736" spans="9:10" ht="12.75">
      <c r="I736" s="68"/>
      <c r="J736" s="25"/>
    </row>
    <row r="737" spans="9:10" ht="12.75">
      <c r="I737" s="68"/>
      <c r="J737" s="25"/>
    </row>
    <row r="738" spans="9:10" ht="12.75">
      <c r="I738" s="68"/>
      <c r="J738" s="25"/>
    </row>
    <row r="739" spans="9:10" ht="12.75">
      <c r="I739" s="68"/>
      <c r="J739" s="25"/>
    </row>
    <row r="740" spans="9:10" ht="12.75">
      <c r="I740" s="68"/>
      <c r="J740" s="25"/>
    </row>
    <row r="741" spans="9:10" ht="12.75">
      <c r="I741" s="68"/>
      <c r="J741" s="25"/>
    </row>
    <row r="742" spans="9:10" ht="12.75">
      <c r="I742" s="68"/>
      <c r="J742" s="25"/>
    </row>
    <row r="743" spans="9:10" ht="12.75">
      <c r="I743" s="68"/>
      <c r="J743" s="25"/>
    </row>
    <row r="744" spans="9:10" ht="12.75">
      <c r="I744" s="68"/>
      <c r="J744" s="25"/>
    </row>
    <row r="745" spans="9:10" ht="12.75">
      <c r="I745" s="68"/>
      <c r="J745" s="25"/>
    </row>
    <row r="746" spans="9:10" ht="12.75">
      <c r="I746" s="68"/>
      <c r="J746" s="25"/>
    </row>
    <row r="747" spans="9:10" ht="12.75">
      <c r="I747" s="68"/>
      <c r="J747" s="25"/>
    </row>
    <row r="748" spans="9:10" ht="12.75">
      <c r="I748" s="68"/>
      <c r="J748" s="25"/>
    </row>
    <row r="749" spans="9:10" ht="12.75">
      <c r="I749" s="68"/>
      <c r="J749" s="25"/>
    </row>
    <row r="750" spans="9:10" ht="12.75">
      <c r="I750" s="68"/>
      <c r="J750" s="25"/>
    </row>
    <row r="751" spans="9:10" ht="12.75">
      <c r="I751" s="68"/>
      <c r="J751" s="25"/>
    </row>
    <row r="752" spans="9:10" ht="12.75">
      <c r="I752" s="68"/>
      <c r="J752" s="25"/>
    </row>
    <row r="753" spans="9:10" ht="12.75">
      <c r="I753" s="68"/>
      <c r="J753" s="25"/>
    </row>
    <row r="754" spans="9:10" ht="12.75">
      <c r="I754" s="68"/>
      <c r="J754" s="25"/>
    </row>
    <row r="755" spans="9:10" ht="12.75">
      <c r="I755" s="68"/>
      <c r="J755" s="25"/>
    </row>
    <row r="756" spans="9:10" ht="12.75">
      <c r="I756" s="68"/>
      <c r="J756" s="25"/>
    </row>
    <row r="757" spans="9:10" ht="12.75">
      <c r="I757" s="68"/>
      <c r="J757" s="25"/>
    </row>
    <row r="758" spans="9:10" ht="12.75">
      <c r="I758" s="68"/>
      <c r="J758" s="25"/>
    </row>
    <row r="759" spans="9:10" ht="12.75">
      <c r="I759" s="68"/>
      <c r="J759" s="25"/>
    </row>
    <row r="760" spans="9:10" ht="12.75">
      <c r="I760" s="68"/>
      <c r="J760" s="25"/>
    </row>
    <row r="761" spans="9:10" ht="12.75">
      <c r="I761" s="68"/>
      <c r="J761" s="25"/>
    </row>
    <row r="762" spans="9:10" ht="12.75">
      <c r="I762" s="68"/>
      <c r="J762" s="25"/>
    </row>
    <row r="763" spans="9:10" ht="12.75">
      <c r="I763" s="68"/>
      <c r="J763" s="25"/>
    </row>
    <row r="764" spans="9:10" ht="12.75">
      <c r="I764" s="68"/>
      <c r="J764" s="25"/>
    </row>
    <row r="765" spans="9:10" ht="12.75">
      <c r="I765" s="68"/>
      <c r="J765" s="25"/>
    </row>
    <row r="766" spans="9:10" ht="12.75">
      <c r="I766" s="68"/>
      <c r="J766" s="25"/>
    </row>
    <row r="767" spans="9:10" ht="12.75">
      <c r="I767" s="68"/>
      <c r="J767" s="25"/>
    </row>
    <row r="768" spans="9:10" ht="12.75">
      <c r="I768" s="68"/>
      <c r="J768" s="25"/>
    </row>
    <row r="769" spans="9:10" ht="12.75">
      <c r="I769" s="68"/>
      <c r="J769" s="25"/>
    </row>
    <row r="770" spans="9:10" ht="12.75">
      <c r="I770" s="68"/>
      <c r="J770" s="25"/>
    </row>
    <row r="771" spans="9:10" ht="12.75">
      <c r="I771" s="68"/>
      <c r="J771" s="25"/>
    </row>
    <row r="772" spans="9:10" ht="12.75">
      <c r="I772" s="68"/>
      <c r="J772" s="25"/>
    </row>
    <row r="773" spans="9:10" ht="12.75">
      <c r="I773" s="68"/>
      <c r="J773" s="25"/>
    </row>
    <row r="774" spans="9:10" ht="12.75">
      <c r="I774" s="68"/>
      <c r="J774" s="25"/>
    </row>
    <row r="775" spans="9:10" ht="12.75">
      <c r="I775" s="68"/>
      <c r="J775" s="25"/>
    </row>
    <row r="776" spans="9:10" ht="12.75">
      <c r="I776" s="68"/>
      <c r="J776" s="25"/>
    </row>
    <row r="777" spans="9:10" ht="12.75">
      <c r="I777" s="68"/>
      <c r="J777" s="25"/>
    </row>
    <row r="778" spans="9:10" ht="12.75">
      <c r="I778" s="68"/>
      <c r="J778" s="25"/>
    </row>
    <row r="779" spans="9:10" ht="12.75">
      <c r="I779" s="68"/>
      <c r="J779" s="25"/>
    </row>
    <row r="780" spans="9:10" ht="12.75">
      <c r="I780" s="68"/>
      <c r="J780" s="25"/>
    </row>
    <row r="781" spans="9:10" ht="12.75">
      <c r="I781" s="68"/>
      <c r="J781" s="25"/>
    </row>
    <row r="782" spans="9:10" ht="12.75">
      <c r="I782" s="68"/>
      <c r="J782" s="25"/>
    </row>
    <row r="783" spans="9:10" ht="12.75">
      <c r="I783" s="68"/>
      <c r="J783" s="25"/>
    </row>
    <row r="784" spans="9:10" ht="12.75">
      <c r="I784" s="68"/>
      <c r="J784" s="25"/>
    </row>
    <row r="785" spans="9:10" ht="12.75">
      <c r="I785" s="68"/>
      <c r="J785" s="25"/>
    </row>
    <row r="786" spans="9:10" ht="12.75">
      <c r="I786" s="68"/>
      <c r="J786" s="25"/>
    </row>
    <row r="787" spans="9:10" ht="12.75">
      <c r="I787" s="68"/>
      <c r="J787" s="25"/>
    </row>
    <row r="788" spans="9:10" ht="12.75">
      <c r="I788" s="68"/>
      <c r="J788" s="25"/>
    </row>
    <row r="789" spans="9:10" ht="12.75">
      <c r="I789" s="68"/>
      <c r="J789" s="25"/>
    </row>
    <row r="790" spans="9:10" ht="12.75">
      <c r="I790" s="68"/>
      <c r="J790" s="25"/>
    </row>
    <row r="791" spans="9:10" ht="12.75">
      <c r="I791" s="68"/>
      <c r="J791" s="25"/>
    </row>
    <row r="792" spans="9:10" ht="12.75">
      <c r="I792" s="68"/>
      <c r="J792" s="25"/>
    </row>
    <row r="793" spans="9:10" ht="12.75">
      <c r="I793" s="68"/>
      <c r="J793" s="25"/>
    </row>
    <row r="794" spans="9:10" ht="12.75">
      <c r="I794" s="68"/>
      <c r="J794" s="25"/>
    </row>
    <row r="795" spans="9:10" ht="12.75">
      <c r="I795" s="68"/>
      <c r="J795" s="25"/>
    </row>
    <row r="796" spans="9:10" ht="12.75">
      <c r="I796" s="68"/>
      <c r="J796" s="25"/>
    </row>
    <row r="797" spans="9:10" ht="12.75">
      <c r="I797" s="68"/>
      <c r="J797" s="25"/>
    </row>
    <row r="798" spans="9:10" ht="12.75">
      <c r="I798" s="68"/>
      <c r="J798" s="25"/>
    </row>
    <row r="799" spans="9:10" ht="12.75">
      <c r="I799" s="68"/>
      <c r="J799" s="25"/>
    </row>
    <row r="800" spans="9:10" ht="12.75">
      <c r="I800" s="68"/>
      <c r="J800" s="25"/>
    </row>
    <row r="801" spans="9:10" ht="12.75">
      <c r="I801" s="68"/>
      <c r="J801" s="25"/>
    </row>
    <row r="802" spans="9:10" ht="12.75">
      <c r="I802" s="68"/>
      <c r="J802" s="25"/>
    </row>
    <row r="803" spans="9:10" ht="12.75">
      <c r="I803" s="68"/>
      <c r="J803" s="25"/>
    </row>
    <row r="804" spans="9:10" ht="12.75">
      <c r="I804" s="68"/>
      <c r="J804" s="25"/>
    </row>
    <row r="805" spans="9:10" ht="12.75">
      <c r="I805" s="68"/>
      <c r="J805" s="25"/>
    </row>
    <row r="806" spans="9:10" ht="12.75">
      <c r="I806" s="68"/>
      <c r="J806" s="25"/>
    </row>
    <row r="807" spans="9:10" ht="12.75">
      <c r="I807" s="68"/>
      <c r="J807" s="25"/>
    </row>
    <row r="808" spans="9:10" ht="12.75">
      <c r="I808" s="68"/>
      <c r="J808" s="25"/>
    </row>
    <row r="809" spans="9:10" ht="12.75">
      <c r="I809" s="68"/>
      <c r="J809" s="25"/>
    </row>
    <row r="810" spans="9:10" ht="12.75">
      <c r="I810" s="68"/>
      <c r="J810" s="25"/>
    </row>
    <row r="811" spans="9:10" ht="12.75">
      <c r="I811" s="68"/>
      <c r="J811" s="25"/>
    </row>
    <row r="812" spans="9:10" ht="12.75">
      <c r="I812" s="68"/>
      <c r="J812" s="25"/>
    </row>
    <row r="813" spans="9:10" ht="12.75">
      <c r="I813" s="68"/>
      <c r="J813" s="25"/>
    </row>
    <row r="814" spans="9:10" ht="12.75">
      <c r="I814" s="68"/>
      <c r="J814" s="25"/>
    </row>
    <row r="815" spans="9:10" ht="12.75">
      <c r="I815" s="68"/>
      <c r="J815" s="25"/>
    </row>
    <row r="816" spans="9:10" ht="12.75">
      <c r="I816" s="68"/>
      <c r="J816" s="25"/>
    </row>
    <row r="817" spans="9:10" ht="12.75">
      <c r="I817" s="68"/>
      <c r="J817" s="25"/>
    </row>
    <row r="818" spans="9:10" ht="12.75">
      <c r="I818" s="68"/>
      <c r="J818" s="25"/>
    </row>
    <row r="819" spans="9:10" ht="12.75">
      <c r="I819" s="68"/>
      <c r="J819" s="25"/>
    </row>
    <row r="820" spans="9:10" ht="12.75">
      <c r="I820" s="68"/>
      <c r="J820" s="25"/>
    </row>
    <row r="821" spans="9:10" ht="12.75">
      <c r="I821" s="68"/>
      <c r="J821" s="25"/>
    </row>
    <row r="822" spans="9:10" ht="12.75">
      <c r="I822" s="68"/>
      <c r="J822" s="25"/>
    </row>
    <row r="823" spans="9:10" ht="12.75">
      <c r="I823" s="68"/>
      <c r="J823" s="25"/>
    </row>
    <row r="824" spans="9:10" ht="12.75">
      <c r="I824" s="68"/>
      <c r="J824" s="25"/>
    </row>
    <row r="825" spans="9:10" ht="12.75">
      <c r="I825" s="68"/>
      <c r="J825" s="25"/>
    </row>
    <row r="826" spans="9:10" ht="12.75">
      <c r="I826" s="68"/>
      <c r="J826" s="25"/>
    </row>
    <row r="827" spans="9:10" ht="12.75">
      <c r="I827" s="68"/>
      <c r="J827" s="25"/>
    </row>
    <row r="828" spans="9:10" ht="12.75">
      <c r="I828" s="68"/>
      <c r="J828" s="25"/>
    </row>
    <row r="829" spans="9:10" ht="12.75">
      <c r="I829" s="68"/>
      <c r="J829" s="25"/>
    </row>
    <row r="830" spans="9:10" ht="12.75">
      <c r="I830" s="68"/>
      <c r="J830" s="25"/>
    </row>
    <row r="831" spans="9:10" ht="12.75">
      <c r="I831" s="68"/>
      <c r="J831" s="25"/>
    </row>
    <row r="832" spans="9:10" ht="12.75">
      <c r="I832" s="68"/>
      <c r="J832" s="25"/>
    </row>
    <row r="833" spans="9:10" ht="12.75">
      <c r="I833" s="68"/>
      <c r="J833" s="25"/>
    </row>
    <row r="834" spans="9:10" ht="12.75">
      <c r="I834" s="68"/>
      <c r="J834" s="25"/>
    </row>
    <row r="835" spans="9:10" ht="12.75">
      <c r="I835" s="68"/>
      <c r="J835" s="25"/>
    </row>
    <row r="836" spans="9:10" ht="12.75">
      <c r="I836" s="68"/>
      <c r="J836" s="25"/>
    </row>
    <row r="837" spans="9:10" ht="12.75">
      <c r="I837" s="68"/>
      <c r="J837" s="25"/>
    </row>
    <row r="838" spans="9:10" ht="12.75">
      <c r="I838" s="68"/>
      <c r="J838" s="25"/>
    </row>
    <row r="839" spans="9:10" ht="12.75">
      <c r="I839" s="68"/>
      <c r="J839" s="25"/>
    </row>
    <row r="840" spans="9:10" ht="12.75">
      <c r="I840" s="68"/>
      <c r="J840" s="25"/>
    </row>
    <row r="841" spans="9:10" ht="12.75">
      <c r="I841" s="68"/>
      <c r="J841" s="25"/>
    </row>
    <row r="842" spans="9:10" ht="12.75">
      <c r="I842" s="68"/>
      <c r="J842" s="25"/>
    </row>
    <row r="843" spans="9:10" ht="12.75">
      <c r="I843" s="68"/>
      <c r="J843" s="25"/>
    </row>
    <row r="844" spans="9:10" ht="12.75">
      <c r="I844" s="68"/>
      <c r="J844" s="25"/>
    </row>
    <row r="845" spans="9:10" ht="12.75">
      <c r="I845" s="68"/>
      <c r="J845" s="25"/>
    </row>
    <row r="846" spans="9:10" ht="12.75">
      <c r="I846" s="68"/>
      <c r="J846" s="25"/>
    </row>
    <row r="847" spans="9:10" ht="12.75">
      <c r="I847" s="68"/>
      <c r="J847" s="25"/>
    </row>
    <row r="848" spans="9:10" ht="12.75">
      <c r="I848" s="68"/>
      <c r="J848" s="25"/>
    </row>
    <row r="849" spans="9:10" ht="12.75">
      <c r="I849" s="68"/>
      <c r="J849" s="25"/>
    </row>
    <row r="850" spans="9:10" ht="12.75">
      <c r="I850" s="68"/>
      <c r="J850" s="25"/>
    </row>
    <row r="851" spans="9:10" ht="12.75">
      <c r="I851" s="68"/>
      <c r="J851" s="25"/>
    </row>
    <row r="852" spans="9:10" ht="12.75">
      <c r="I852" s="68"/>
      <c r="J852" s="25"/>
    </row>
    <row r="853" spans="9:10" ht="12.75">
      <c r="I853" s="68"/>
      <c r="J853" s="25"/>
    </row>
    <row r="854" spans="9:10" ht="12.75">
      <c r="I854" s="68"/>
      <c r="J854" s="25"/>
    </row>
    <row r="855" spans="9:10" ht="12.75">
      <c r="I855" s="68"/>
      <c r="J855" s="25"/>
    </row>
    <row r="856" spans="9:10" ht="12.75">
      <c r="I856" s="68"/>
      <c r="J856" s="25"/>
    </row>
    <row r="857" ht="12.75">
      <c r="J857" s="25"/>
    </row>
    <row r="858" ht="12.75">
      <c r="J858" s="25"/>
    </row>
    <row r="859" ht="12.75">
      <c r="J859" s="25"/>
    </row>
    <row r="860" ht="12.75">
      <c r="J860" s="25"/>
    </row>
    <row r="861" ht="12.75">
      <c r="J861" s="25"/>
    </row>
    <row r="862" ht="12.75">
      <c r="J862" s="25"/>
    </row>
    <row r="863" ht="12.75">
      <c r="J863" s="25"/>
    </row>
    <row r="864" ht="12.75">
      <c r="J864" s="25"/>
    </row>
    <row r="865" ht="12.75">
      <c r="J865" s="25"/>
    </row>
    <row r="866" ht="12.75">
      <c r="J866" s="25"/>
    </row>
    <row r="867" ht="12.75">
      <c r="J867" s="25"/>
    </row>
    <row r="868" ht="12.75">
      <c r="J868" s="25"/>
    </row>
    <row r="869" ht="12.75">
      <c r="J869" s="25"/>
    </row>
    <row r="870" ht="12.75">
      <c r="J870" s="25"/>
    </row>
    <row r="871" ht="12.75">
      <c r="J871" s="25"/>
    </row>
    <row r="872" ht="12.75">
      <c r="J872" s="25"/>
    </row>
    <row r="873" ht="12.75">
      <c r="J873" s="25"/>
    </row>
    <row r="874" ht="12.75">
      <c r="J874" s="25"/>
    </row>
    <row r="875" ht="12.75">
      <c r="J875" s="25"/>
    </row>
    <row r="876" ht="12.75">
      <c r="J876" s="25"/>
    </row>
    <row r="877" ht="12.75">
      <c r="J877" s="25"/>
    </row>
    <row r="878" ht="12.75">
      <c r="J878" s="25"/>
    </row>
    <row r="879" ht="12.75">
      <c r="J879" s="25"/>
    </row>
    <row r="880" ht="12.75">
      <c r="J880" s="25"/>
    </row>
    <row r="881" ht="12.75">
      <c r="J881" s="25"/>
    </row>
    <row r="882" ht="12.75">
      <c r="J882" s="25"/>
    </row>
    <row r="883" ht="12.75">
      <c r="J883" s="25"/>
    </row>
    <row r="884" ht="12.75">
      <c r="J884" s="25"/>
    </row>
    <row r="885" ht="12.75">
      <c r="J885" s="25"/>
    </row>
    <row r="886" ht="12.75">
      <c r="J886" s="25"/>
    </row>
    <row r="887" ht="12.75">
      <c r="J887" s="25"/>
    </row>
    <row r="888" ht="12.75">
      <c r="J888" s="25"/>
    </row>
    <row r="889" ht="12.75">
      <c r="J889" s="25"/>
    </row>
    <row r="890" ht="12.75">
      <c r="J890" s="25"/>
    </row>
    <row r="891" ht="12.75">
      <c r="J891" s="25"/>
    </row>
    <row r="892" ht="12.75">
      <c r="J892" s="25"/>
    </row>
    <row r="893" ht="12.75">
      <c r="J893" s="25"/>
    </row>
    <row r="894" ht="12.75">
      <c r="J894" s="25"/>
    </row>
    <row r="895" ht="12.75">
      <c r="J895" s="25"/>
    </row>
    <row r="896" ht="12.75">
      <c r="J896" s="25"/>
    </row>
    <row r="897" ht="12.75">
      <c r="J897" s="25"/>
    </row>
    <row r="898" ht="12.75">
      <c r="J898" s="25"/>
    </row>
    <row r="899" ht="12.75">
      <c r="J899" s="25"/>
    </row>
    <row r="900" ht="12.75">
      <c r="J900" s="25"/>
    </row>
    <row r="901" ht="12.75">
      <c r="J901" s="25"/>
    </row>
    <row r="902" ht="12.75">
      <c r="J902" s="25"/>
    </row>
    <row r="903" ht="12.75">
      <c r="J903" s="25"/>
    </row>
    <row r="904" ht="12.75">
      <c r="J904" s="25"/>
    </row>
    <row r="905" ht="12.75">
      <c r="J905" s="25"/>
    </row>
    <row r="906" ht="12.75">
      <c r="J906" s="25"/>
    </row>
    <row r="907" ht="12.75">
      <c r="J907" s="25"/>
    </row>
    <row r="908" ht="12.75">
      <c r="J908" s="25"/>
    </row>
    <row r="909" ht="12.75">
      <c r="J909" s="25"/>
    </row>
    <row r="910" ht="12.75">
      <c r="J910" s="25"/>
    </row>
    <row r="911" ht="12.75">
      <c r="J911" s="25"/>
    </row>
    <row r="912" ht="12.75">
      <c r="J912" s="25"/>
    </row>
    <row r="913" ht="12.75">
      <c r="J913" s="25"/>
    </row>
    <row r="914" ht="12.75">
      <c r="J914" s="25"/>
    </row>
    <row r="915" ht="12.75">
      <c r="J915" s="25"/>
    </row>
    <row r="916" ht="12.75">
      <c r="J916" s="25"/>
    </row>
  </sheetData>
  <sheetProtection/>
  <mergeCells count="10">
    <mergeCell ref="E6:E7"/>
    <mergeCell ref="F6:F7"/>
    <mergeCell ref="G6:G7"/>
    <mergeCell ref="A5:A7"/>
    <mergeCell ref="A2:I2"/>
    <mergeCell ref="D5:G5"/>
    <mergeCell ref="H5:I6"/>
    <mergeCell ref="C5:C7"/>
    <mergeCell ref="B5:B7"/>
    <mergeCell ref="D6:D7"/>
  </mergeCells>
  <printOptions horizontalCentered="1"/>
  <pageMargins left="0.2362204724409449" right="0.15748031496062992" top="0.5118110236220472" bottom="0.3937007874015748" header="0.2362204724409449" footer="0.1968503937007874"/>
  <pageSetup horizontalDpi="300" verticalDpi="300" orientation="landscape" paperSize="9" scale="6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I52"/>
  <sheetViews>
    <sheetView view="pageBreakPreview" zoomScale="90" zoomScaleSheetLayoutView="90" zoomScalePageLayoutView="0" workbookViewId="0" topLeftCell="A43">
      <selection activeCell="A3" sqref="A3:A5"/>
    </sheetView>
  </sheetViews>
  <sheetFormatPr defaultColWidth="8.875" defaultRowHeight="12.75"/>
  <cols>
    <col min="1" max="1" width="63.00390625" style="32" customWidth="1"/>
    <col min="2" max="2" width="9.875" style="5" customWidth="1"/>
    <col min="3" max="3" width="12.875" style="5" customWidth="1"/>
    <col min="4" max="4" width="16.125" style="5" customWidth="1"/>
    <col min="5" max="5" width="17.375" style="5" bestFit="1" customWidth="1"/>
    <col min="6" max="6" width="12.25390625" style="5" bestFit="1" customWidth="1"/>
    <col min="7" max="7" width="18.75390625" style="5" bestFit="1" customWidth="1"/>
    <col min="8" max="8" width="10.375" style="150" bestFit="1" customWidth="1"/>
    <col min="9" max="9" width="12.375" style="5" customWidth="1"/>
    <col min="10" max="16384" width="8.875" style="5" customWidth="1"/>
  </cols>
  <sheetData>
    <row r="1" spans="1:9" ht="21.75" customHeight="1">
      <c r="A1" s="141"/>
      <c r="B1" s="38"/>
      <c r="C1" s="38"/>
      <c r="D1" s="142"/>
      <c r="E1" s="142"/>
      <c r="F1" s="183"/>
      <c r="G1" s="183"/>
      <c r="H1" s="143"/>
      <c r="I1" s="38"/>
    </row>
    <row r="2" spans="1:9" ht="30.75" customHeight="1">
      <c r="A2" s="182" t="s">
        <v>115</v>
      </c>
      <c r="B2" s="182"/>
      <c r="C2" s="182"/>
      <c r="D2" s="182"/>
      <c r="E2" s="182"/>
      <c r="F2" s="182"/>
      <c r="G2" s="182"/>
      <c r="H2" s="182"/>
      <c r="I2" s="182"/>
    </row>
    <row r="3" spans="1:9" ht="15" customHeight="1">
      <c r="A3" s="173" t="s">
        <v>13</v>
      </c>
      <c r="B3" s="181" t="s">
        <v>1</v>
      </c>
      <c r="C3" s="179" t="s">
        <v>128</v>
      </c>
      <c r="D3" s="184" t="s">
        <v>130</v>
      </c>
      <c r="E3" s="185"/>
      <c r="F3" s="185"/>
      <c r="G3" s="186"/>
      <c r="H3" s="179" t="s">
        <v>124</v>
      </c>
      <c r="I3" s="179"/>
    </row>
    <row r="4" spans="1:9" ht="46.5" customHeight="1">
      <c r="A4" s="173"/>
      <c r="B4" s="181"/>
      <c r="C4" s="179"/>
      <c r="D4" s="173" t="s">
        <v>127</v>
      </c>
      <c r="E4" s="173" t="s">
        <v>126</v>
      </c>
      <c r="F4" s="173" t="s">
        <v>14</v>
      </c>
      <c r="G4" s="173" t="s">
        <v>74</v>
      </c>
      <c r="H4" s="179"/>
      <c r="I4" s="179"/>
    </row>
    <row r="5" spans="1:9" ht="20.25" customHeight="1">
      <c r="A5" s="173"/>
      <c r="B5" s="181"/>
      <c r="C5" s="179"/>
      <c r="D5" s="173"/>
      <c r="E5" s="173"/>
      <c r="F5" s="173"/>
      <c r="G5" s="173"/>
      <c r="H5" s="60" t="s">
        <v>73</v>
      </c>
      <c r="I5" s="144" t="s">
        <v>0</v>
      </c>
    </row>
    <row r="6" spans="1:9" ht="15.75">
      <c r="A6" s="47" t="s">
        <v>4</v>
      </c>
      <c r="B6" s="47"/>
      <c r="C6" s="47"/>
      <c r="D6" s="98"/>
      <c r="E6" s="98"/>
      <c r="F6" s="98"/>
      <c r="G6" s="98"/>
      <c r="H6" s="145"/>
      <c r="I6" s="67"/>
    </row>
    <row r="7" spans="1:9" ht="15.75">
      <c r="A7" s="99" t="s">
        <v>32</v>
      </c>
      <c r="B7" s="50" t="s">
        <v>35</v>
      </c>
      <c r="C7" s="59">
        <v>57268.061030000004</v>
      </c>
      <c r="D7" s="100">
        <v>49509.261</v>
      </c>
      <c r="E7" s="100">
        <v>46857.96128</v>
      </c>
      <c r="F7" s="58">
        <f>E7/D7*100</f>
        <v>94.64484085108845</v>
      </c>
      <c r="G7" s="58">
        <f>E7-D7</f>
        <v>-2651.2997199999954</v>
      </c>
      <c r="H7" s="58">
        <f aca="true" t="shared" si="0" ref="H7:H19">SUM(E7-C7)/C7*100</f>
        <v>-18.17784566609763</v>
      </c>
      <c r="I7" s="58">
        <f aca="true" t="shared" si="1" ref="I7:I39">E7-C7</f>
        <v>-10410.099750000001</v>
      </c>
    </row>
    <row r="8" spans="1:9" ht="15.75">
      <c r="A8" s="99" t="s">
        <v>5</v>
      </c>
      <c r="B8" s="50" t="s">
        <v>33</v>
      </c>
      <c r="C8" s="101">
        <v>1701221.1382599997</v>
      </c>
      <c r="D8" s="100">
        <v>1470000.725</v>
      </c>
      <c r="E8" s="100">
        <v>1326503.0631800003</v>
      </c>
      <c r="F8" s="58">
        <f aca="true" t="shared" si="2" ref="F8:F20">E8/D8*100</f>
        <v>90.23825911242324</v>
      </c>
      <c r="G8" s="58">
        <f aca="true" t="shared" si="3" ref="G8:G37">E8-D8</f>
        <v>-143497.6618199998</v>
      </c>
      <c r="H8" s="58">
        <f t="shared" si="0"/>
        <v>-22.02641776854825</v>
      </c>
      <c r="I8" s="58">
        <f t="shared" si="1"/>
        <v>-374718.0750799994</v>
      </c>
    </row>
    <row r="9" spans="1:9" ht="15.75">
      <c r="A9" s="99" t="s">
        <v>6</v>
      </c>
      <c r="B9" s="50" t="s">
        <v>34</v>
      </c>
      <c r="C9" s="59">
        <v>505900.4495600001</v>
      </c>
      <c r="D9" s="100">
        <v>439021.166</v>
      </c>
      <c r="E9" s="100">
        <v>413739.21577</v>
      </c>
      <c r="F9" s="58">
        <f t="shared" si="2"/>
        <v>94.24129126612542</v>
      </c>
      <c r="G9" s="58">
        <f t="shared" si="3"/>
        <v>-25281.950230000017</v>
      </c>
      <c r="H9" s="58">
        <f t="shared" si="0"/>
        <v>-18.217266632230913</v>
      </c>
      <c r="I9" s="58">
        <f t="shared" si="1"/>
        <v>-92161.23379000009</v>
      </c>
    </row>
    <row r="10" spans="1:9" ht="17.25" customHeight="1">
      <c r="A10" s="99" t="s">
        <v>39</v>
      </c>
      <c r="B10" s="50" t="s">
        <v>36</v>
      </c>
      <c r="C10" s="59">
        <v>336771.57438999997</v>
      </c>
      <c r="D10" s="100">
        <v>288171.968</v>
      </c>
      <c r="E10" s="100">
        <v>204408.66857</v>
      </c>
      <c r="F10" s="58">
        <f t="shared" si="2"/>
        <v>70.93287733316241</v>
      </c>
      <c r="G10" s="58">
        <f t="shared" si="3"/>
        <v>-83763.29942999998</v>
      </c>
      <c r="H10" s="58">
        <f t="shared" si="0"/>
        <v>-39.30346736055474</v>
      </c>
      <c r="I10" s="58">
        <f t="shared" si="1"/>
        <v>-132362.90581999996</v>
      </c>
    </row>
    <row r="11" spans="1:9" ht="15.75">
      <c r="A11" s="99" t="s">
        <v>7</v>
      </c>
      <c r="B11" s="50" t="s">
        <v>37</v>
      </c>
      <c r="C11" s="59">
        <v>204761.07034000003</v>
      </c>
      <c r="D11" s="100">
        <v>169861.958</v>
      </c>
      <c r="E11" s="100">
        <v>167237.32246</v>
      </c>
      <c r="F11" s="58">
        <f t="shared" si="2"/>
        <v>98.45484205474658</v>
      </c>
      <c r="G11" s="58">
        <f t="shared" si="3"/>
        <v>-2624.6355400000175</v>
      </c>
      <c r="H11" s="58">
        <f t="shared" si="0"/>
        <v>-18.325625968692634</v>
      </c>
      <c r="I11" s="58">
        <f t="shared" si="1"/>
        <v>-37523.74788000004</v>
      </c>
    </row>
    <row r="12" spans="1:9" ht="15.75">
      <c r="A12" s="99" t="s">
        <v>8</v>
      </c>
      <c r="B12" s="50" t="s">
        <v>38</v>
      </c>
      <c r="C12" s="59">
        <v>79338.34926</v>
      </c>
      <c r="D12" s="100">
        <v>64101.344000000005</v>
      </c>
      <c r="E12" s="100">
        <v>62643.36101000001</v>
      </c>
      <c r="F12" s="58">
        <f t="shared" si="2"/>
        <v>97.72550324373854</v>
      </c>
      <c r="G12" s="58">
        <f t="shared" si="3"/>
        <v>-1457.9829899999968</v>
      </c>
      <c r="H12" s="58">
        <f t="shared" si="0"/>
        <v>-21.04277238651486</v>
      </c>
      <c r="I12" s="58">
        <f t="shared" si="1"/>
        <v>-16694.988249999995</v>
      </c>
    </row>
    <row r="13" spans="1:9" ht="15.75">
      <c r="A13" s="102" t="s">
        <v>62</v>
      </c>
      <c r="B13" s="50" t="s">
        <v>61</v>
      </c>
      <c r="C13" s="59">
        <v>19086.2</v>
      </c>
      <c r="D13" s="100">
        <v>28278.206000000002</v>
      </c>
      <c r="E13" s="100">
        <v>28278.202100000002</v>
      </c>
      <c r="F13" s="58">
        <f t="shared" si="2"/>
        <v>99.99998620846033</v>
      </c>
      <c r="G13" s="58">
        <f t="shared" si="3"/>
        <v>-0.003899999999703141</v>
      </c>
      <c r="H13" s="58">
        <f t="shared" si="0"/>
        <v>48.16046200920037</v>
      </c>
      <c r="I13" s="58">
        <f t="shared" si="1"/>
        <v>9192.002100000002</v>
      </c>
    </row>
    <row r="14" spans="1:9" ht="15.75">
      <c r="A14" s="102" t="s">
        <v>41</v>
      </c>
      <c r="B14" s="50" t="s">
        <v>63</v>
      </c>
      <c r="C14" s="59">
        <v>162889.31351</v>
      </c>
      <c r="D14" s="100">
        <v>4966.304</v>
      </c>
      <c r="E14" s="100">
        <v>3567.64791</v>
      </c>
      <c r="F14" s="58">
        <f t="shared" si="2"/>
        <v>71.8370826675129</v>
      </c>
      <c r="G14" s="58">
        <f t="shared" si="3"/>
        <v>-1398.65609</v>
      </c>
      <c r="H14" s="58">
        <f t="shared" si="0"/>
        <v>-97.8097716583593</v>
      </c>
      <c r="I14" s="58">
        <f t="shared" si="1"/>
        <v>-159321.6656</v>
      </c>
    </row>
    <row r="15" spans="1:9" ht="15.75">
      <c r="A15" s="99" t="s">
        <v>42</v>
      </c>
      <c r="B15" s="48">
        <v>8000</v>
      </c>
      <c r="C15" s="100">
        <f>SUM(C16:C21)</f>
        <v>79200.88232000002</v>
      </c>
      <c r="D15" s="58">
        <f>SUM(D16:D21)</f>
        <v>203698.345</v>
      </c>
      <c r="E15" s="58">
        <f>SUM(E16:E21)</f>
        <v>28249.17622</v>
      </c>
      <c r="F15" s="58">
        <f t="shared" si="2"/>
        <v>13.86814223748357</v>
      </c>
      <c r="G15" s="58">
        <f t="shared" si="3"/>
        <v>-175449.16878</v>
      </c>
      <c r="H15" s="58">
        <f t="shared" si="0"/>
        <v>-64.33224556026639</v>
      </c>
      <c r="I15" s="58">
        <f t="shared" si="1"/>
        <v>-50951.70610000002</v>
      </c>
    </row>
    <row r="16" spans="1:9" ht="31.5">
      <c r="A16" s="102" t="s">
        <v>58</v>
      </c>
      <c r="B16" s="48">
        <v>8110</v>
      </c>
      <c r="C16" s="100">
        <v>46555.135350000004</v>
      </c>
      <c r="D16" s="100">
        <v>27021.748</v>
      </c>
      <c r="E16" s="100">
        <v>19379.897399999998</v>
      </c>
      <c r="F16" s="58">
        <f t="shared" si="2"/>
        <v>71.719628944804</v>
      </c>
      <c r="G16" s="58">
        <f t="shared" si="3"/>
        <v>-7641.850600000002</v>
      </c>
      <c r="H16" s="58">
        <f t="shared" si="0"/>
        <v>-58.372159689145874</v>
      </c>
      <c r="I16" s="58">
        <f t="shared" si="1"/>
        <v>-27175.237950000006</v>
      </c>
    </row>
    <row r="17" spans="1:9" ht="15.75">
      <c r="A17" s="102" t="s">
        <v>75</v>
      </c>
      <c r="B17" s="48">
        <v>8230</v>
      </c>
      <c r="C17" s="100">
        <v>235.2955</v>
      </c>
      <c r="D17" s="59"/>
      <c r="E17" s="59"/>
      <c r="F17" s="58"/>
      <c r="G17" s="58">
        <f t="shared" si="3"/>
        <v>0</v>
      </c>
      <c r="H17" s="58">
        <f t="shared" si="0"/>
        <v>-100</v>
      </c>
      <c r="I17" s="58">
        <f t="shared" si="1"/>
        <v>-235.2955</v>
      </c>
    </row>
    <row r="18" spans="1:9" ht="15.75">
      <c r="A18" s="102" t="s">
        <v>59</v>
      </c>
      <c r="B18" s="48">
        <v>8240</v>
      </c>
      <c r="C18" s="100">
        <v>28893.564290000002</v>
      </c>
      <c r="D18" s="100">
        <v>71213.238</v>
      </c>
      <c r="E18" s="100">
        <v>8671.278820000001</v>
      </c>
      <c r="F18" s="58">
        <f t="shared" si="2"/>
        <v>12.176498448223914</v>
      </c>
      <c r="G18" s="58">
        <f t="shared" si="3"/>
        <v>-62541.95918</v>
      </c>
      <c r="H18" s="58">
        <f t="shared" si="0"/>
        <v>-69.9888918758247</v>
      </c>
      <c r="I18" s="58">
        <f t="shared" si="1"/>
        <v>-20222.285470000003</v>
      </c>
    </row>
    <row r="19" spans="1:9" ht="15.75">
      <c r="A19" s="103" t="s">
        <v>52</v>
      </c>
      <c r="B19" s="48">
        <v>8420</v>
      </c>
      <c r="C19" s="100">
        <v>592.61</v>
      </c>
      <c r="D19" s="100">
        <v>972</v>
      </c>
      <c r="E19" s="100">
        <v>198</v>
      </c>
      <c r="F19" s="58">
        <f t="shared" si="2"/>
        <v>20.37037037037037</v>
      </c>
      <c r="G19" s="58">
        <f t="shared" si="3"/>
        <v>-774</v>
      </c>
      <c r="H19" s="58">
        <f t="shared" si="0"/>
        <v>-66.58848146335701</v>
      </c>
      <c r="I19" s="58">
        <f t="shared" si="1"/>
        <v>-394.61</v>
      </c>
    </row>
    <row r="20" spans="1:9" ht="15.75">
      <c r="A20" s="99" t="s">
        <v>51</v>
      </c>
      <c r="B20" s="48">
        <v>8710</v>
      </c>
      <c r="C20" s="104"/>
      <c r="D20" s="100">
        <v>104491.359</v>
      </c>
      <c r="E20" s="100">
        <v>0</v>
      </c>
      <c r="F20" s="58">
        <f t="shared" si="2"/>
        <v>0</v>
      </c>
      <c r="G20" s="58">
        <f t="shared" si="3"/>
        <v>-104491.359</v>
      </c>
      <c r="H20" s="58"/>
      <c r="I20" s="58">
        <f t="shared" si="1"/>
        <v>0</v>
      </c>
    </row>
    <row r="21" spans="1:9" ht="63">
      <c r="A21" s="105" t="s">
        <v>96</v>
      </c>
      <c r="B21" s="48">
        <v>8746</v>
      </c>
      <c r="C21" s="58">
        <v>2924.27718</v>
      </c>
      <c r="D21" s="100"/>
      <c r="E21" s="100"/>
      <c r="F21" s="58"/>
      <c r="G21" s="58">
        <f t="shared" si="3"/>
        <v>0</v>
      </c>
      <c r="H21" s="58">
        <f aca="true" t="shared" si="4" ref="H21:H26">SUM(E21-C21)/C21*100</f>
        <v>-100</v>
      </c>
      <c r="I21" s="58">
        <f t="shared" si="1"/>
        <v>-2924.27718</v>
      </c>
    </row>
    <row r="22" spans="1:9" ht="18" customHeight="1">
      <c r="A22" s="47" t="s">
        <v>9</v>
      </c>
      <c r="B22" s="44">
        <v>900201</v>
      </c>
      <c r="C22" s="61">
        <f>SUM(C7:C15)</f>
        <v>3146437.0386699997</v>
      </c>
      <c r="D22" s="61">
        <f>SUM(D7:D15)</f>
        <v>2717609.2770000002</v>
      </c>
      <c r="E22" s="61">
        <f>SUM(E7:E15)</f>
        <v>2281484.6185</v>
      </c>
      <c r="F22" s="61">
        <f aca="true" t="shared" si="5" ref="F22:F39">E22/D22*100</f>
        <v>83.95189984847846</v>
      </c>
      <c r="G22" s="61">
        <f t="shared" si="3"/>
        <v>-436124.65850000037</v>
      </c>
      <c r="H22" s="61">
        <f t="shared" si="4"/>
        <v>-27.48990078427298</v>
      </c>
      <c r="I22" s="61">
        <f t="shared" si="1"/>
        <v>-864952.4201699998</v>
      </c>
    </row>
    <row r="23" spans="1:9" ht="18" customHeight="1">
      <c r="A23" s="102" t="s">
        <v>76</v>
      </c>
      <c r="B23" s="51">
        <v>9110</v>
      </c>
      <c r="C23" s="59">
        <v>5342</v>
      </c>
      <c r="D23" s="58"/>
      <c r="E23" s="58"/>
      <c r="F23" s="58"/>
      <c r="G23" s="58"/>
      <c r="H23" s="58">
        <f t="shared" si="4"/>
        <v>-100</v>
      </c>
      <c r="I23" s="58">
        <f t="shared" si="1"/>
        <v>-5342</v>
      </c>
    </row>
    <row r="24" spans="1:9" ht="63">
      <c r="A24" s="102" t="s">
        <v>99</v>
      </c>
      <c r="B24" s="51">
        <v>9130</v>
      </c>
      <c r="C24" s="59">
        <v>77480.3</v>
      </c>
      <c r="D24" s="58"/>
      <c r="E24" s="58"/>
      <c r="F24" s="58"/>
      <c r="G24" s="58"/>
      <c r="H24" s="58">
        <f t="shared" si="4"/>
        <v>-100</v>
      </c>
      <c r="I24" s="58">
        <f t="shared" si="1"/>
        <v>-77480.3</v>
      </c>
    </row>
    <row r="25" spans="1:9" ht="18" customHeight="1">
      <c r="A25" s="102" t="s">
        <v>69</v>
      </c>
      <c r="B25" s="51">
        <v>9150</v>
      </c>
      <c r="C25" s="59">
        <v>86927.235</v>
      </c>
      <c r="D25" s="100">
        <v>17409.322</v>
      </c>
      <c r="E25" s="100">
        <v>17409.321</v>
      </c>
      <c r="F25" s="58">
        <f t="shared" si="5"/>
        <v>99.99999425595092</v>
      </c>
      <c r="G25" s="58">
        <f t="shared" si="3"/>
        <v>-0.0010000000002037268</v>
      </c>
      <c r="H25" s="58">
        <f t="shared" si="4"/>
        <v>-79.97253565007561</v>
      </c>
      <c r="I25" s="58">
        <f t="shared" si="1"/>
        <v>-69517.914</v>
      </c>
    </row>
    <row r="26" spans="1:9" ht="94.5" customHeight="1">
      <c r="A26" s="106" t="s">
        <v>82</v>
      </c>
      <c r="B26" s="51">
        <v>9160</v>
      </c>
      <c r="C26" s="59">
        <v>57236.6</v>
      </c>
      <c r="D26" s="59"/>
      <c r="E26" s="59"/>
      <c r="F26" s="58"/>
      <c r="G26" s="58"/>
      <c r="H26" s="58">
        <f t="shared" si="4"/>
        <v>-100</v>
      </c>
      <c r="I26" s="58">
        <f t="shared" si="1"/>
        <v>-57236.6</v>
      </c>
    </row>
    <row r="27" spans="1:9" ht="63">
      <c r="A27" s="106" t="s">
        <v>56</v>
      </c>
      <c r="B27" s="51">
        <v>9210</v>
      </c>
      <c r="C27" s="58"/>
      <c r="D27" s="100">
        <v>8205.9</v>
      </c>
      <c r="E27" s="100">
        <v>6354.32735</v>
      </c>
      <c r="F27" s="58">
        <f t="shared" si="5"/>
        <v>77.43608074677975</v>
      </c>
      <c r="G27" s="58">
        <f t="shared" si="3"/>
        <v>-1851.57265</v>
      </c>
      <c r="H27" s="58"/>
      <c r="I27" s="58">
        <f t="shared" si="1"/>
        <v>6354.32735</v>
      </c>
    </row>
    <row r="28" spans="1:9" ht="241.5" customHeight="1">
      <c r="A28" s="107" t="s">
        <v>83</v>
      </c>
      <c r="B28" s="51">
        <v>9241</v>
      </c>
      <c r="C28" s="58"/>
      <c r="D28" s="100">
        <v>15601.419</v>
      </c>
      <c r="E28" s="100">
        <v>15522.28723</v>
      </c>
      <c r="F28" s="58">
        <f t="shared" si="5"/>
        <v>99.49279120059528</v>
      </c>
      <c r="G28" s="58">
        <f t="shared" si="3"/>
        <v>-79.13176999999996</v>
      </c>
      <c r="H28" s="58"/>
      <c r="I28" s="58">
        <f t="shared" si="1"/>
        <v>15522.28723</v>
      </c>
    </row>
    <row r="29" spans="1:9" ht="267.75" customHeight="1">
      <c r="A29" s="108" t="s">
        <v>94</v>
      </c>
      <c r="B29" s="51">
        <v>9242</v>
      </c>
      <c r="C29" s="58"/>
      <c r="D29" s="100">
        <v>62256.824</v>
      </c>
      <c r="E29" s="100">
        <v>62250.654259999996</v>
      </c>
      <c r="F29" s="58">
        <f t="shared" si="5"/>
        <v>99.99008985745883</v>
      </c>
      <c r="G29" s="58">
        <f t="shared" si="3"/>
        <v>-6.169740000004822</v>
      </c>
      <c r="H29" s="58"/>
      <c r="I29" s="58">
        <f t="shared" si="1"/>
        <v>62250.654259999996</v>
      </c>
    </row>
    <row r="30" spans="1:9" ht="180">
      <c r="A30" s="107" t="s">
        <v>84</v>
      </c>
      <c r="B30" s="51">
        <v>9243</v>
      </c>
      <c r="C30" s="58"/>
      <c r="D30" s="100">
        <v>5190.805</v>
      </c>
      <c r="E30" s="100">
        <v>5190.80371</v>
      </c>
      <c r="F30" s="58">
        <f t="shared" si="5"/>
        <v>99.9999751483633</v>
      </c>
      <c r="G30" s="58">
        <f t="shared" si="3"/>
        <v>-0.0012900000001536682</v>
      </c>
      <c r="H30" s="58"/>
      <c r="I30" s="58">
        <f t="shared" si="1"/>
        <v>5190.80371</v>
      </c>
    </row>
    <row r="31" spans="1:9" ht="35.25" customHeight="1">
      <c r="A31" s="146" t="s">
        <v>46</v>
      </c>
      <c r="B31" s="48">
        <v>9310</v>
      </c>
      <c r="C31" s="59">
        <v>63742.79966</v>
      </c>
      <c r="D31" s="100">
        <v>68077.196</v>
      </c>
      <c r="E31" s="100">
        <v>60565.6</v>
      </c>
      <c r="F31" s="58">
        <f t="shared" si="5"/>
        <v>88.96606141063742</v>
      </c>
      <c r="G31" s="58">
        <f t="shared" si="3"/>
        <v>-7511.595999999998</v>
      </c>
      <c r="H31" s="58">
        <f>SUM(E31-C31)/C31*100</f>
        <v>-4.984405575134725</v>
      </c>
      <c r="I31" s="58">
        <f t="shared" si="1"/>
        <v>-3177.1996599999984</v>
      </c>
    </row>
    <row r="32" spans="1:9" ht="47.25">
      <c r="A32" s="102" t="s">
        <v>70</v>
      </c>
      <c r="B32" s="48">
        <v>9314</v>
      </c>
      <c r="C32" s="58"/>
      <c r="D32" s="100">
        <v>34865</v>
      </c>
      <c r="E32" s="100">
        <v>21797.51966</v>
      </c>
      <c r="F32" s="58">
        <f t="shared" si="5"/>
        <v>62.51977530474689</v>
      </c>
      <c r="G32" s="58">
        <f t="shared" si="3"/>
        <v>-13067.480339999998</v>
      </c>
      <c r="H32" s="58"/>
      <c r="I32" s="58">
        <f t="shared" si="1"/>
        <v>21797.51966</v>
      </c>
    </row>
    <row r="33" spans="1:9" ht="47.25">
      <c r="A33" s="146" t="s">
        <v>45</v>
      </c>
      <c r="B33" s="48">
        <v>9330</v>
      </c>
      <c r="C33" s="59">
        <v>21205.06125</v>
      </c>
      <c r="D33" s="100">
        <v>15696.5</v>
      </c>
      <c r="E33" s="100">
        <v>15696.5</v>
      </c>
      <c r="F33" s="58">
        <f t="shared" si="5"/>
        <v>100</v>
      </c>
      <c r="G33" s="58">
        <f t="shared" si="3"/>
        <v>0</v>
      </c>
      <c r="H33" s="58">
        <f>SUM(E33-C33)/C33*100</f>
        <v>-25.977577640809685</v>
      </c>
      <c r="I33" s="58">
        <f t="shared" si="1"/>
        <v>-5508.561249999999</v>
      </c>
    </row>
    <row r="34" spans="1:9" ht="63">
      <c r="A34" s="146" t="s">
        <v>102</v>
      </c>
      <c r="B34" s="48">
        <v>9560</v>
      </c>
      <c r="C34" s="59">
        <v>67836.4615</v>
      </c>
      <c r="D34" s="100"/>
      <c r="E34" s="100"/>
      <c r="F34" s="58"/>
      <c r="G34" s="58"/>
      <c r="H34" s="58">
        <f>SUM(E34-C34)/C34*100</f>
        <v>-100</v>
      </c>
      <c r="I34" s="58">
        <f t="shared" si="1"/>
        <v>-67836.4615</v>
      </c>
    </row>
    <row r="35" spans="1:9" ht="47.25">
      <c r="A35" s="146" t="s">
        <v>95</v>
      </c>
      <c r="B35" s="48">
        <v>9430</v>
      </c>
      <c r="C35" s="59"/>
      <c r="D35" s="100">
        <v>1456.633</v>
      </c>
      <c r="E35" s="100">
        <v>1456.633</v>
      </c>
      <c r="F35" s="58">
        <f t="shared" si="5"/>
        <v>100</v>
      </c>
      <c r="G35" s="58">
        <f t="shared" si="3"/>
        <v>0</v>
      </c>
      <c r="H35" s="58"/>
      <c r="I35" s="58">
        <f t="shared" si="1"/>
        <v>1456.633</v>
      </c>
    </row>
    <row r="36" spans="1:9" ht="18" customHeight="1">
      <c r="A36" s="102" t="s">
        <v>57</v>
      </c>
      <c r="B36" s="48">
        <v>9770</v>
      </c>
      <c r="C36" s="59">
        <v>4780.01936</v>
      </c>
      <c r="D36" s="100">
        <v>16082.566</v>
      </c>
      <c r="E36" s="100">
        <v>13858.984330000001</v>
      </c>
      <c r="F36" s="58">
        <f t="shared" si="5"/>
        <v>86.17396210281369</v>
      </c>
      <c r="G36" s="58">
        <f t="shared" si="3"/>
        <v>-2223.5816699999996</v>
      </c>
      <c r="H36" s="58" t="s">
        <v>113</v>
      </c>
      <c r="I36" s="58">
        <f t="shared" si="1"/>
        <v>9078.96497</v>
      </c>
    </row>
    <row r="37" spans="1:9" ht="31.5">
      <c r="A37" s="106" t="s">
        <v>60</v>
      </c>
      <c r="B37" s="48">
        <v>9800</v>
      </c>
      <c r="C37" s="59">
        <v>83079.63845</v>
      </c>
      <c r="D37" s="100">
        <v>147947.775</v>
      </c>
      <c r="E37" s="100">
        <v>142507.95669</v>
      </c>
      <c r="F37" s="58">
        <f t="shared" si="5"/>
        <v>96.32314963168591</v>
      </c>
      <c r="G37" s="58">
        <f t="shared" si="3"/>
        <v>-5439.818310000002</v>
      </c>
      <c r="H37" s="58">
        <f>SUM(E37-C37)/C37*100</f>
        <v>71.53174875185076</v>
      </c>
      <c r="I37" s="58">
        <f t="shared" si="1"/>
        <v>59428.31823999999</v>
      </c>
    </row>
    <row r="38" spans="1:9" ht="47.25">
      <c r="A38" s="102" t="s">
        <v>77</v>
      </c>
      <c r="B38" s="48">
        <v>9810</v>
      </c>
      <c r="C38" s="59">
        <v>15683.140580000001</v>
      </c>
      <c r="D38" s="59"/>
      <c r="E38" s="59"/>
      <c r="F38" s="58"/>
      <c r="G38" s="58"/>
      <c r="H38" s="58">
        <f>SUM(E38-C38)/C38*100</f>
        <v>-100</v>
      </c>
      <c r="I38" s="58">
        <f t="shared" si="1"/>
        <v>-15683.140580000001</v>
      </c>
    </row>
    <row r="39" spans="1:9" ht="20.25" customHeight="1">
      <c r="A39" s="109" t="s">
        <v>10</v>
      </c>
      <c r="B39" s="52">
        <v>900203</v>
      </c>
      <c r="C39" s="61">
        <f>SUM(C22:C38)</f>
        <v>3629750.294469999</v>
      </c>
      <c r="D39" s="61">
        <f>SUM(D22:D37)</f>
        <v>3110399.2170000006</v>
      </c>
      <c r="E39" s="61">
        <f>SUM(E22:E37)</f>
        <v>2644095.20573</v>
      </c>
      <c r="F39" s="61">
        <f t="shared" si="5"/>
        <v>85.00822631637126</v>
      </c>
      <c r="G39" s="61">
        <f>E39-D39</f>
        <v>-466304.0112700006</v>
      </c>
      <c r="H39" s="61">
        <f>SUM(E39-C39)/C39*100</f>
        <v>-27.154900717045617</v>
      </c>
      <c r="I39" s="61">
        <f t="shared" si="1"/>
        <v>-985655.0887399991</v>
      </c>
    </row>
    <row r="40" spans="1:9" ht="33.75" customHeight="1">
      <c r="A40" s="110" t="s">
        <v>30</v>
      </c>
      <c r="B40" s="51">
        <v>900300</v>
      </c>
      <c r="C40" s="58">
        <f>C39-'доходи з ф'!C40</f>
        <v>118494.91889000032</v>
      </c>
      <c r="D40" s="58">
        <f>D39-'доходи з ф'!D40</f>
        <v>-34918.90599999949</v>
      </c>
      <c r="E40" s="58">
        <f>E39-'доходи з ф'!E40</f>
        <v>-532593.97602</v>
      </c>
      <c r="F40" s="58"/>
      <c r="G40" s="58"/>
      <c r="H40" s="61"/>
      <c r="I40" s="58"/>
    </row>
    <row r="41" spans="1:9" ht="15.75">
      <c r="A41" s="22"/>
      <c r="B41" s="14"/>
      <c r="C41" s="14"/>
      <c r="D41" s="118"/>
      <c r="F41" s="14"/>
      <c r="G41" s="13"/>
      <c r="H41" s="147"/>
      <c r="I41" s="82"/>
    </row>
    <row r="42" spans="1:9" ht="15.75">
      <c r="A42" s="22"/>
      <c r="F42" s="14"/>
      <c r="G42" s="13"/>
      <c r="H42" s="147"/>
      <c r="I42" s="82"/>
    </row>
    <row r="43" spans="1:9" ht="15.75">
      <c r="A43" s="22"/>
      <c r="B43" s="14"/>
      <c r="C43" s="14"/>
      <c r="D43" s="148"/>
      <c r="E43" s="148"/>
      <c r="F43" s="14"/>
      <c r="G43" s="13"/>
      <c r="H43" s="147"/>
      <c r="I43" s="82"/>
    </row>
    <row r="44" spans="1:9" ht="15.75">
      <c r="A44" s="71"/>
      <c r="B44" s="14"/>
      <c r="C44" s="14"/>
      <c r="D44" s="148"/>
      <c r="E44" s="148"/>
      <c r="F44" s="72"/>
      <c r="G44" s="72"/>
      <c r="H44" s="72"/>
      <c r="I44" s="72"/>
    </row>
    <row r="45" spans="1:9" ht="15">
      <c r="A45" s="71"/>
      <c r="B45" s="53"/>
      <c r="C45" s="76"/>
      <c r="D45" s="148"/>
      <c r="E45" s="148"/>
      <c r="F45" s="72"/>
      <c r="G45" s="72"/>
      <c r="H45" s="149"/>
      <c r="I45" s="72"/>
    </row>
    <row r="47" spans="1:5" ht="12.75">
      <c r="A47" s="82"/>
      <c r="C47" s="151"/>
      <c r="D47" s="138"/>
      <c r="E47" s="138"/>
    </row>
    <row r="48" spans="3:5" ht="12.75">
      <c r="C48" s="148"/>
      <c r="D48" s="138"/>
      <c r="E48" s="138"/>
    </row>
    <row r="49" spans="3:5" ht="12.75">
      <c r="C49" s="148"/>
      <c r="D49" s="138"/>
      <c r="E49" s="138"/>
    </row>
    <row r="50" ht="12.75">
      <c r="B50" s="133"/>
    </row>
    <row r="51" ht="12.75">
      <c r="B51" s="133"/>
    </row>
    <row r="52" ht="12.75">
      <c r="B52" s="133"/>
    </row>
  </sheetData>
  <sheetProtection/>
  <mergeCells count="11">
    <mergeCell ref="F1:G1"/>
    <mergeCell ref="D3:G3"/>
    <mergeCell ref="H3:I4"/>
    <mergeCell ref="G4:G5"/>
    <mergeCell ref="F4:F5"/>
    <mergeCell ref="E4:E5"/>
    <mergeCell ref="D4:D5"/>
    <mergeCell ref="A3:A5"/>
    <mergeCell ref="B3:B5"/>
    <mergeCell ref="C3:C5"/>
    <mergeCell ref="A2:I2"/>
  </mergeCells>
  <conditionalFormatting sqref="C35 C23">
    <cfRule type="expression" priority="246" dxfId="34" stopIfTrue="1">
      <formula>EE23=1</formula>
    </cfRule>
  </conditionalFormatting>
  <conditionalFormatting sqref="D8:D14">
    <cfRule type="expression" priority="236" dxfId="34" stopIfTrue="1">
      <formula>A8=1</formula>
    </cfRule>
  </conditionalFormatting>
  <conditionalFormatting sqref="E8:E14">
    <cfRule type="expression" priority="237" dxfId="34" stopIfTrue="1">
      <formula>A8=1</formula>
    </cfRule>
  </conditionalFormatting>
  <conditionalFormatting sqref="D27">
    <cfRule type="expression" priority="207" dxfId="34" stopIfTrue="1">
      <formula>A27=1</formula>
    </cfRule>
  </conditionalFormatting>
  <conditionalFormatting sqref="D16">
    <cfRule type="expression" priority="226" dxfId="34" stopIfTrue="1">
      <formula>A16=1</formula>
    </cfRule>
  </conditionalFormatting>
  <conditionalFormatting sqref="E16">
    <cfRule type="expression" priority="227" dxfId="34" stopIfTrue="1">
      <formula>A16=1</formula>
    </cfRule>
  </conditionalFormatting>
  <conditionalFormatting sqref="D18:D19">
    <cfRule type="expression" priority="223" dxfId="34" stopIfTrue="1">
      <formula>A18=1</formula>
    </cfRule>
  </conditionalFormatting>
  <conditionalFormatting sqref="E18:E19">
    <cfRule type="expression" priority="224" dxfId="34" stopIfTrue="1">
      <formula>A18=1</formula>
    </cfRule>
  </conditionalFormatting>
  <conditionalFormatting sqref="D20:D21">
    <cfRule type="expression" priority="220" dxfId="34" stopIfTrue="1">
      <formula>A20=1</formula>
    </cfRule>
  </conditionalFormatting>
  <conditionalFormatting sqref="E20:E21">
    <cfRule type="expression" priority="221" dxfId="34" stopIfTrue="1">
      <formula>A20=1</formula>
    </cfRule>
  </conditionalFormatting>
  <conditionalFormatting sqref="D25">
    <cfRule type="expression" priority="210" dxfId="34" stopIfTrue="1">
      <formula>A25=1</formula>
    </cfRule>
  </conditionalFormatting>
  <conditionalFormatting sqref="E25">
    <cfRule type="expression" priority="211" dxfId="34" stopIfTrue="1">
      <formula>A25=1</formula>
    </cfRule>
  </conditionalFormatting>
  <conditionalFormatting sqref="E27">
    <cfRule type="expression" priority="208" dxfId="34" stopIfTrue="1">
      <formula>A27=1</formula>
    </cfRule>
  </conditionalFormatting>
  <conditionalFormatting sqref="D28:D30">
    <cfRule type="expression" priority="204" dxfId="34" stopIfTrue="1">
      <formula>A28=1</formula>
    </cfRule>
  </conditionalFormatting>
  <conditionalFormatting sqref="E28:E30">
    <cfRule type="expression" priority="205" dxfId="34" stopIfTrue="1">
      <formula>A28=1</formula>
    </cfRule>
  </conditionalFormatting>
  <conditionalFormatting sqref="D31">
    <cfRule type="expression" priority="201" dxfId="34" stopIfTrue="1">
      <formula>A31=1</formula>
    </cfRule>
  </conditionalFormatting>
  <conditionalFormatting sqref="E31">
    <cfRule type="expression" priority="202" dxfId="34" stopIfTrue="1">
      <formula>A31=1</formula>
    </cfRule>
  </conditionalFormatting>
  <conditionalFormatting sqref="D32:D34">
    <cfRule type="expression" priority="198" dxfId="34" stopIfTrue="1">
      <formula>A32=1</formula>
    </cfRule>
  </conditionalFormatting>
  <conditionalFormatting sqref="E32:E34">
    <cfRule type="expression" priority="199" dxfId="34" stopIfTrue="1">
      <formula>A32=1</formula>
    </cfRule>
  </conditionalFormatting>
  <conditionalFormatting sqref="D35">
    <cfRule type="expression" priority="195" dxfId="34" stopIfTrue="1">
      <formula>A35=1</formula>
    </cfRule>
  </conditionalFormatting>
  <conditionalFormatting sqref="E35">
    <cfRule type="expression" priority="196" dxfId="34" stopIfTrue="1">
      <formula>A35=1</formula>
    </cfRule>
  </conditionalFormatting>
  <conditionalFormatting sqref="D36">
    <cfRule type="expression" priority="192" dxfId="34" stopIfTrue="1">
      <formula>A36=1</formula>
    </cfRule>
  </conditionalFormatting>
  <conditionalFormatting sqref="E36">
    <cfRule type="expression" priority="193" dxfId="34" stopIfTrue="1">
      <formula>A36=1</formula>
    </cfRule>
  </conditionalFormatting>
  <conditionalFormatting sqref="D37">
    <cfRule type="expression" priority="189" dxfId="34" stopIfTrue="1">
      <formula>A37=1</formula>
    </cfRule>
  </conditionalFormatting>
  <conditionalFormatting sqref="E37">
    <cfRule type="expression" priority="190" dxfId="34" stopIfTrue="1">
      <formula>A37=1</formula>
    </cfRule>
  </conditionalFormatting>
  <conditionalFormatting sqref="D7">
    <cfRule type="expression" priority="186" dxfId="34" stopIfTrue="1">
      <formula>A7=1</formula>
    </cfRule>
  </conditionalFormatting>
  <conditionalFormatting sqref="E7">
    <cfRule type="expression" priority="187" dxfId="34" stopIfTrue="1">
      <formula>A7=1</formula>
    </cfRule>
  </conditionalFormatting>
  <conditionalFormatting sqref="C11:C14">
    <cfRule type="expression" priority="180" dxfId="34" stopIfTrue="1">
      <formula>A11=1</formula>
    </cfRule>
  </conditionalFormatting>
  <conditionalFormatting sqref="C36:C38 C31 C33 C24:C26">
    <cfRule type="expression" priority="145" dxfId="34" stopIfTrue="1">
      <formula>EH24=1</formula>
    </cfRule>
  </conditionalFormatting>
  <conditionalFormatting sqref="C34">
    <cfRule type="expression" priority="96" dxfId="34" stopIfTrue="1">
      <formula>EH34=1</formula>
    </cfRule>
  </conditionalFormatting>
  <conditionalFormatting sqref="C8">
    <cfRule type="expression" priority="59" dxfId="34" stopIfTrue="1">
      <formula>A10=1</formula>
    </cfRule>
  </conditionalFormatting>
  <conditionalFormatting sqref="C45">
    <cfRule type="expression" priority="257" dxfId="34" stopIfTrue="1">
      <formula>'видатки з ф'!#REF!=1</formula>
    </cfRule>
  </conditionalFormatting>
  <conditionalFormatting sqref="C15:C19">
    <cfRule type="expression" priority="258" dxfId="34" stopIfTrue="1">
      <formula>IU15=1</formula>
    </cfRule>
  </conditionalFormatting>
  <printOptions/>
  <pageMargins left="0.5511811023622047" right="0.1968503937007874" top="0.5905511811023623" bottom="0.3937007874015748" header="0.15748031496062992" footer="0.1968503937007874"/>
  <pageSetup fitToHeight="4" horizontalDpi="600" verticalDpi="600" orientation="landscape" paperSize="9" scale="80" r:id="rId1"/>
  <headerFooter alignWithMargins="0">
    <oddFooter>&amp;R&amp;P</oddFooter>
  </headerFooter>
  <rowBreaks count="1" manualBreakCount="1">
    <brk id="29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L55"/>
  <sheetViews>
    <sheetView view="pageBreakPreview" zoomScale="90" zoomScaleSheetLayoutView="90" zoomScalePageLayoutView="0" workbookViewId="0" topLeftCell="A10">
      <selection activeCell="C5" sqref="C5:C7"/>
    </sheetView>
  </sheetViews>
  <sheetFormatPr defaultColWidth="9.00390625" defaultRowHeight="12.75"/>
  <cols>
    <col min="1" max="1" width="44.375" style="153" customWidth="1"/>
    <col min="2" max="2" width="10.625" style="153" customWidth="1"/>
    <col min="3" max="3" width="13.875" style="152" customWidth="1"/>
    <col min="4" max="4" width="15.375" style="152" customWidth="1"/>
    <col min="5" max="5" width="15.625" style="152" customWidth="1"/>
    <col min="6" max="6" width="15.375" style="152" bestFit="1" customWidth="1"/>
    <col min="7" max="7" width="13.625" style="152" customWidth="1"/>
    <col min="8" max="8" width="11.625" style="152" bestFit="1" customWidth="1"/>
    <col min="9" max="9" width="11.875" style="152" bestFit="1" customWidth="1"/>
    <col min="10" max="10" width="9.125" style="153" customWidth="1"/>
    <col min="11" max="11" width="14.625" style="153" customWidth="1"/>
    <col min="12" max="12" width="14.75390625" style="153" customWidth="1"/>
    <col min="13" max="16384" width="9.125" style="153" customWidth="1"/>
  </cols>
  <sheetData>
    <row r="1" spans="1:7" ht="12.75">
      <c r="A1" s="152"/>
      <c r="B1" s="152"/>
      <c r="F1" s="188"/>
      <c r="G1" s="188"/>
    </row>
    <row r="2" spans="1:9" ht="20.25">
      <c r="A2" s="187" t="s">
        <v>132</v>
      </c>
      <c r="B2" s="187"/>
      <c r="C2" s="187"/>
      <c r="D2" s="187"/>
      <c r="E2" s="187"/>
      <c r="F2" s="187"/>
      <c r="G2" s="187"/>
      <c r="H2" s="187"/>
      <c r="I2" s="187"/>
    </row>
    <row r="3" spans="1:9" ht="15.75">
      <c r="A3" s="154"/>
      <c r="B3" s="154"/>
      <c r="C3" s="154"/>
      <c r="D3" s="154"/>
      <c r="E3" s="154"/>
      <c r="F3" s="154"/>
      <c r="G3" s="154"/>
      <c r="H3" s="154"/>
      <c r="I3" s="154"/>
    </row>
    <row r="4" spans="1:9" ht="19.5" customHeight="1">
      <c r="A4" s="155"/>
      <c r="B4" s="126"/>
      <c r="C4" s="126"/>
      <c r="D4" s="126"/>
      <c r="E4" s="126"/>
      <c r="F4" s="126"/>
      <c r="G4" s="126"/>
      <c r="H4" s="126"/>
      <c r="I4" s="156"/>
    </row>
    <row r="5" spans="1:9" ht="20.25" customHeight="1">
      <c r="A5" s="174" t="s">
        <v>13</v>
      </c>
      <c r="B5" s="180" t="s">
        <v>1</v>
      </c>
      <c r="C5" s="179" t="s">
        <v>122</v>
      </c>
      <c r="D5" s="176" t="s">
        <v>130</v>
      </c>
      <c r="E5" s="177"/>
      <c r="F5" s="177"/>
      <c r="G5" s="178"/>
      <c r="H5" s="179" t="s">
        <v>124</v>
      </c>
      <c r="I5" s="179"/>
    </row>
    <row r="6" spans="1:9" ht="56.25" customHeight="1">
      <c r="A6" s="174"/>
      <c r="B6" s="180"/>
      <c r="C6" s="179"/>
      <c r="D6" s="173" t="s">
        <v>119</v>
      </c>
      <c r="E6" s="173" t="s">
        <v>123</v>
      </c>
      <c r="F6" s="173" t="s">
        <v>14</v>
      </c>
      <c r="G6" s="173" t="s">
        <v>74</v>
      </c>
      <c r="H6" s="179"/>
      <c r="I6" s="179"/>
    </row>
    <row r="7" spans="1:12" ht="14.25" customHeight="1">
      <c r="A7" s="174"/>
      <c r="B7" s="180"/>
      <c r="C7" s="179"/>
      <c r="D7" s="173"/>
      <c r="E7" s="173"/>
      <c r="F7" s="173"/>
      <c r="G7" s="173"/>
      <c r="H7" s="60" t="s">
        <v>73</v>
      </c>
      <c r="I7" s="144" t="s">
        <v>0</v>
      </c>
      <c r="K7" s="133"/>
      <c r="L7" s="138"/>
    </row>
    <row r="8" spans="1:12" ht="30.75" customHeight="1">
      <c r="A8" s="7" t="s">
        <v>17</v>
      </c>
      <c r="B8" s="47"/>
      <c r="C8" s="47"/>
      <c r="D8" s="41"/>
      <c r="E8" s="41"/>
      <c r="F8" s="41"/>
      <c r="G8" s="41"/>
      <c r="H8" s="41"/>
      <c r="I8" s="41"/>
      <c r="K8" s="133"/>
      <c r="L8" s="138"/>
    </row>
    <row r="9" spans="1:12" ht="21.75" customHeight="1">
      <c r="A9" s="6" t="s">
        <v>18</v>
      </c>
      <c r="B9" s="43"/>
      <c r="C9" s="43"/>
      <c r="D9" s="42"/>
      <c r="E9" s="42"/>
      <c r="F9" s="42"/>
      <c r="G9" s="42"/>
      <c r="H9" s="41"/>
      <c r="I9" s="41"/>
      <c r="K9" s="133"/>
      <c r="L9" s="138"/>
    </row>
    <row r="10" spans="1:12" ht="15.75">
      <c r="A10" s="27" t="s">
        <v>29</v>
      </c>
      <c r="B10" s="48">
        <v>19010000</v>
      </c>
      <c r="C10" s="57">
        <v>43880.58185</v>
      </c>
      <c r="D10" s="58">
        <v>22509.8</v>
      </c>
      <c r="E10" s="58">
        <v>25688.07821</v>
      </c>
      <c r="F10" s="58">
        <f>E10/D10*100</f>
        <v>114.1195310931239</v>
      </c>
      <c r="G10" s="58">
        <f aca="true" t="shared" si="0" ref="G10:G24">E10-D10</f>
        <v>3178.2782100000004</v>
      </c>
      <c r="H10" s="58">
        <f aca="true" t="shared" si="1" ref="H10:H16">SUM(E10-C10)/C10*100</f>
        <v>-41.45912126276877</v>
      </c>
      <c r="I10" s="58">
        <f aca="true" t="shared" si="2" ref="I10:I24">E10-C10</f>
        <v>-18192.503640000003</v>
      </c>
      <c r="K10" s="133"/>
      <c r="L10" s="138"/>
    </row>
    <row r="11" spans="1:12" ht="45" customHeight="1">
      <c r="A11" s="28" t="s">
        <v>43</v>
      </c>
      <c r="B11" s="48">
        <v>21110000</v>
      </c>
      <c r="C11" s="57">
        <v>169.22379</v>
      </c>
      <c r="D11" s="57">
        <v>0</v>
      </c>
      <c r="E11" s="57">
        <v>1.67551</v>
      </c>
      <c r="F11" s="58"/>
      <c r="G11" s="58">
        <f t="shared" si="0"/>
        <v>1.67551</v>
      </c>
      <c r="H11" s="58">
        <f t="shared" si="1"/>
        <v>-99.00988507585133</v>
      </c>
      <c r="I11" s="58">
        <f t="shared" si="2"/>
        <v>-167.54828</v>
      </c>
      <c r="K11" s="133"/>
      <c r="L11" s="138"/>
    </row>
    <row r="12" spans="1:12" ht="15.75">
      <c r="A12" s="27" t="s">
        <v>15</v>
      </c>
      <c r="B12" s="48">
        <v>24060000</v>
      </c>
      <c r="C12" s="57">
        <v>270.33895</v>
      </c>
      <c r="D12" s="58">
        <v>60</v>
      </c>
      <c r="E12" s="58">
        <v>235.21725</v>
      </c>
      <c r="F12" s="58" t="s">
        <v>105</v>
      </c>
      <c r="G12" s="58">
        <f t="shared" si="0"/>
        <v>175.21725</v>
      </c>
      <c r="H12" s="58">
        <f t="shared" si="1"/>
        <v>-12.991727607139115</v>
      </c>
      <c r="I12" s="58">
        <f t="shared" si="2"/>
        <v>-35.121700000000004</v>
      </c>
      <c r="K12" s="133"/>
      <c r="L12" s="138"/>
    </row>
    <row r="13" spans="1:12" ht="78.75">
      <c r="A13" s="28" t="s">
        <v>85</v>
      </c>
      <c r="B13" s="48">
        <v>24110900</v>
      </c>
      <c r="C13" s="57">
        <v>6.1147</v>
      </c>
      <c r="D13" s="58">
        <v>7.408</v>
      </c>
      <c r="E13" s="58">
        <v>4.79818</v>
      </c>
      <c r="F13" s="58">
        <f aca="true" t="shared" si="3" ref="F13:F24">E13/D13*100</f>
        <v>64.77024838012959</v>
      </c>
      <c r="G13" s="58">
        <f t="shared" si="0"/>
        <v>-2.60982</v>
      </c>
      <c r="H13" s="58">
        <f t="shared" si="1"/>
        <v>-21.53041032266505</v>
      </c>
      <c r="I13" s="58">
        <f t="shared" si="2"/>
        <v>-1.3165199999999997</v>
      </c>
      <c r="K13" s="133"/>
      <c r="L13" s="138"/>
    </row>
    <row r="14" spans="1:12" ht="141" customHeight="1">
      <c r="A14" s="28" t="s">
        <v>54</v>
      </c>
      <c r="B14" s="48">
        <v>24111200</v>
      </c>
      <c r="C14" s="57">
        <v>13.65751</v>
      </c>
      <c r="D14" s="58">
        <v>20.12</v>
      </c>
      <c r="E14" s="58">
        <v>0</v>
      </c>
      <c r="F14" s="58">
        <f t="shared" si="3"/>
        <v>0</v>
      </c>
      <c r="G14" s="58">
        <f t="shared" si="0"/>
        <v>-20.12</v>
      </c>
      <c r="H14" s="58">
        <f t="shared" si="1"/>
        <v>-100</v>
      </c>
      <c r="I14" s="58">
        <f t="shared" si="2"/>
        <v>-13.65751</v>
      </c>
      <c r="K14" s="133"/>
      <c r="L14" s="138"/>
    </row>
    <row r="15" spans="1:12" ht="15.75">
      <c r="A15" s="29" t="s">
        <v>19</v>
      </c>
      <c r="B15" s="48">
        <v>25000000</v>
      </c>
      <c r="C15" s="57">
        <v>115949.22547</v>
      </c>
      <c r="D15" s="58">
        <v>124063.559</v>
      </c>
      <c r="E15" s="58">
        <v>147674.70146</v>
      </c>
      <c r="F15" s="58">
        <f t="shared" si="3"/>
        <v>119.03148889997588</v>
      </c>
      <c r="G15" s="58">
        <f t="shared" si="0"/>
        <v>23611.142460000017</v>
      </c>
      <c r="H15" s="58">
        <f t="shared" si="1"/>
        <v>27.3615247203255</v>
      </c>
      <c r="I15" s="58">
        <f t="shared" si="2"/>
        <v>31725.475990000006</v>
      </c>
      <c r="K15" s="133"/>
      <c r="L15" s="138"/>
    </row>
    <row r="16" spans="1:12" ht="15.75">
      <c r="A16" s="30" t="s">
        <v>2</v>
      </c>
      <c r="B16" s="49"/>
      <c r="C16" s="61">
        <f>SUM(C10:C15)</f>
        <v>160289.14227</v>
      </c>
      <c r="D16" s="61">
        <f>SUM(D10:D15)</f>
        <v>146660.887</v>
      </c>
      <c r="E16" s="61">
        <f>SUM(E10:E15)</f>
        <v>173604.47061000002</v>
      </c>
      <c r="F16" s="61">
        <f t="shared" si="3"/>
        <v>118.3713491450519</v>
      </c>
      <c r="G16" s="61">
        <f t="shared" si="0"/>
        <v>26943.58361000003</v>
      </c>
      <c r="H16" s="61">
        <f t="shared" si="1"/>
        <v>8.30706818405137</v>
      </c>
      <c r="I16" s="61">
        <f t="shared" si="2"/>
        <v>13315.328340000007</v>
      </c>
      <c r="K16" s="133"/>
      <c r="L16" s="138"/>
    </row>
    <row r="17" spans="1:12" ht="15.75">
      <c r="A17" s="27" t="s">
        <v>3</v>
      </c>
      <c r="B17" s="48">
        <v>40000000</v>
      </c>
      <c r="C17" s="58">
        <f>SUM(C18:C23)</f>
        <v>319133.97343</v>
      </c>
      <c r="D17" s="58">
        <f>SUM(D18:D23)</f>
        <v>1635271.879</v>
      </c>
      <c r="E17" s="58">
        <f>SUM(E18:E23)</f>
        <v>1388587.23493</v>
      </c>
      <c r="F17" s="58">
        <f t="shared" si="3"/>
        <v>84.91476266192186</v>
      </c>
      <c r="G17" s="58">
        <f t="shared" si="0"/>
        <v>-246684.64406999992</v>
      </c>
      <c r="H17" s="58" t="s">
        <v>106</v>
      </c>
      <c r="I17" s="58">
        <f t="shared" si="2"/>
        <v>1069453.2615</v>
      </c>
      <c r="K17" s="133"/>
      <c r="L17" s="138"/>
    </row>
    <row r="18" spans="1:12" ht="63">
      <c r="A18" s="45" t="s">
        <v>97</v>
      </c>
      <c r="B18" s="48">
        <v>41031400</v>
      </c>
      <c r="C18" s="57">
        <v>15923.92377</v>
      </c>
      <c r="D18" s="58" t="s">
        <v>65</v>
      </c>
      <c r="E18" s="58"/>
      <c r="F18" s="58"/>
      <c r="G18" s="58"/>
      <c r="H18" s="58">
        <f>SUM(E18-C18)/C18*100</f>
        <v>-100</v>
      </c>
      <c r="I18" s="58">
        <f t="shared" si="2"/>
        <v>-15923.92377</v>
      </c>
      <c r="K18" s="133"/>
      <c r="L18" s="138"/>
    </row>
    <row r="19" spans="1:12" ht="31.5">
      <c r="A19" s="45" t="s">
        <v>101</v>
      </c>
      <c r="B19" s="48">
        <v>41033900</v>
      </c>
      <c r="C19" s="57"/>
      <c r="D19" s="58">
        <v>31734.8</v>
      </c>
      <c r="E19" s="58">
        <v>31734.8</v>
      </c>
      <c r="F19" s="58">
        <f t="shared" si="3"/>
        <v>100</v>
      </c>
      <c r="G19" s="58">
        <f t="shared" si="0"/>
        <v>0</v>
      </c>
      <c r="H19" s="58"/>
      <c r="I19" s="58">
        <f t="shared" si="2"/>
        <v>31734.8</v>
      </c>
      <c r="K19" s="133"/>
      <c r="L19" s="138"/>
    </row>
    <row r="20" spans="1:12" ht="63">
      <c r="A20" s="27" t="s">
        <v>92</v>
      </c>
      <c r="B20" s="48">
        <v>41034700</v>
      </c>
      <c r="C20" s="58"/>
      <c r="D20" s="58">
        <v>463069.018</v>
      </c>
      <c r="E20" s="58">
        <v>231225.20493</v>
      </c>
      <c r="F20" s="58">
        <f t="shared" si="3"/>
        <v>49.933205622061294</v>
      </c>
      <c r="G20" s="58">
        <f>E20-D20</f>
        <v>-231843.81306999997</v>
      </c>
      <c r="H20" s="58"/>
      <c r="I20" s="58">
        <f t="shared" si="2"/>
        <v>231225.20493</v>
      </c>
      <c r="K20" s="133"/>
      <c r="L20" s="138"/>
    </row>
    <row r="21" spans="1:12" ht="126">
      <c r="A21" s="1" t="s">
        <v>93</v>
      </c>
      <c r="B21" s="48">
        <v>41034800</v>
      </c>
      <c r="C21" s="58"/>
      <c r="D21" s="58">
        <v>469180.547</v>
      </c>
      <c r="E21" s="58">
        <v>469180.547</v>
      </c>
      <c r="F21" s="58">
        <f>E21/D21*100</f>
        <v>100</v>
      </c>
      <c r="G21" s="58">
        <f>E21-D21</f>
        <v>0</v>
      </c>
      <c r="H21" s="58"/>
      <c r="I21" s="58">
        <f t="shared" si="2"/>
        <v>469180.547</v>
      </c>
      <c r="K21" s="133"/>
      <c r="L21" s="138"/>
    </row>
    <row r="22" spans="1:12" ht="110.25">
      <c r="A22" s="28" t="s">
        <v>40</v>
      </c>
      <c r="B22" s="48">
        <v>41037300</v>
      </c>
      <c r="C22" s="58">
        <v>299196.33966</v>
      </c>
      <c r="D22" s="58">
        <v>650041.3</v>
      </c>
      <c r="E22" s="58">
        <v>650041.3</v>
      </c>
      <c r="F22" s="58">
        <f t="shared" si="3"/>
        <v>100</v>
      </c>
      <c r="G22" s="58">
        <f t="shared" si="0"/>
        <v>0</v>
      </c>
      <c r="H22" s="58">
        <f>SUM(E22-C22)/C22*100</f>
        <v>117.26245071670742</v>
      </c>
      <c r="I22" s="58">
        <f t="shared" si="2"/>
        <v>350844.96034000005</v>
      </c>
      <c r="K22" s="133"/>
      <c r="L22" s="138"/>
    </row>
    <row r="23" spans="1:12" ht="15.75">
      <c r="A23" s="157" t="s">
        <v>57</v>
      </c>
      <c r="B23" s="48">
        <v>41053900</v>
      </c>
      <c r="C23" s="57">
        <v>4013.71</v>
      </c>
      <c r="D23" s="58">
        <v>21246.214</v>
      </c>
      <c r="E23" s="58">
        <v>6405.383</v>
      </c>
      <c r="F23" s="58">
        <f>E23/D23*100</f>
        <v>30.148350195474826</v>
      </c>
      <c r="G23" s="58">
        <f>E23-D23</f>
        <v>-14840.831</v>
      </c>
      <c r="H23" s="58">
        <f>SUM(E23-C23)/C23*100</f>
        <v>59.58758854027819</v>
      </c>
      <c r="I23" s="58">
        <f t="shared" si="2"/>
        <v>2391.673</v>
      </c>
      <c r="K23" s="133"/>
      <c r="L23" s="138"/>
    </row>
    <row r="24" spans="1:12" ht="19.5" customHeight="1">
      <c r="A24" s="8" t="s">
        <v>21</v>
      </c>
      <c r="B24" s="48"/>
      <c r="C24" s="61">
        <f>SUM(C16+C17)</f>
        <v>479423.1157</v>
      </c>
      <c r="D24" s="61">
        <f>SUM(D16+D17)</f>
        <v>1781932.7659999998</v>
      </c>
      <c r="E24" s="61">
        <f>SUM(E16+E17)</f>
        <v>1562191.70554</v>
      </c>
      <c r="F24" s="61">
        <f t="shared" si="3"/>
        <v>87.66838656021437</v>
      </c>
      <c r="G24" s="61">
        <f t="shared" si="0"/>
        <v>-219741.06045999983</v>
      </c>
      <c r="H24" s="61" t="s">
        <v>117</v>
      </c>
      <c r="I24" s="61">
        <f t="shared" si="2"/>
        <v>1082768.58984</v>
      </c>
      <c r="K24" s="133"/>
      <c r="L24" s="138"/>
    </row>
    <row r="25" spans="1:12" ht="15.75">
      <c r="A25" s="20"/>
      <c r="C25" s="69"/>
      <c r="D25" s="158"/>
      <c r="E25" s="158"/>
      <c r="F25" s="158"/>
      <c r="K25" s="133"/>
      <c r="L25" s="138"/>
    </row>
    <row r="26" spans="1:12" ht="15.75">
      <c r="A26" s="159"/>
      <c r="C26" s="69"/>
      <c r="D26" s="158"/>
      <c r="E26" s="158"/>
      <c r="F26" s="83"/>
      <c r="G26" s="83"/>
      <c r="H26" s="83"/>
      <c r="I26" s="83"/>
      <c r="K26" s="133"/>
      <c r="L26" s="138"/>
    </row>
    <row r="27" spans="1:12" ht="15">
      <c r="A27" s="20"/>
      <c r="C27" s="77"/>
      <c r="D27" s="160"/>
      <c r="E27" s="160"/>
      <c r="F27" s="84"/>
      <c r="G27" s="84"/>
      <c r="H27" s="84"/>
      <c r="I27" s="84"/>
      <c r="K27" s="133"/>
      <c r="L27" s="138"/>
    </row>
    <row r="28" spans="1:12" ht="15">
      <c r="A28" s="20"/>
      <c r="C28" s="77"/>
      <c r="D28" s="160"/>
      <c r="E28" s="160"/>
      <c r="F28" s="84"/>
      <c r="G28" s="84"/>
      <c r="H28" s="84"/>
      <c r="I28" s="84"/>
      <c r="K28" s="133"/>
      <c r="L28" s="138"/>
    </row>
    <row r="29" spans="1:12" ht="15.75">
      <c r="A29" s="20"/>
      <c r="B29" s="159"/>
      <c r="C29" s="161"/>
      <c r="D29" s="63"/>
      <c r="E29" s="63"/>
      <c r="F29" s="66"/>
      <c r="G29" s="162"/>
      <c r="H29" s="161"/>
      <c r="I29" s="161"/>
      <c r="K29" s="133"/>
      <c r="L29" s="138"/>
    </row>
    <row r="30" spans="1:12" ht="15.75">
      <c r="A30" s="20"/>
      <c r="B30" s="159"/>
      <c r="C30" s="158"/>
      <c r="D30" s="158"/>
      <c r="E30" s="158"/>
      <c r="F30" s="66"/>
      <c r="G30" s="162"/>
      <c r="H30" s="161"/>
      <c r="I30" s="161"/>
      <c r="K30" s="133"/>
      <c r="L30" s="138"/>
    </row>
    <row r="31" spans="1:12" ht="15">
      <c r="A31" s="20"/>
      <c r="B31" s="133"/>
      <c r="C31" s="158"/>
      <c r="D31" s="158"/>
      <c r="E31" s="158"/>
      <c r="F31" s="162"/>
      <c r="G31" s="162"/>
      <c r="H31" s="161"/>
      <c r="I31" s="161"/>
      <c r="K31" s="133"/>
      <c r="L31" s="138"/>
    </row>
    <row r="32" spans="1:9" ht="15">
      <c r="A32" s="20"/>
      <c r="B32" s="133"/>
      <c r="C32" s="158"/>
      <c r="D32" s="158"/>
      <c r="E32" s="158"/>
      <c r="F32" s="161"/>
      <c r="G32" s="161"/>
      <c r="H32" s="161"/>
      <c r="I32" s="161"/>
    </row>
    <row r="33" spans="1:9" ht="15">
      <c r="A33" s="20"/>
      <c r="C33" s="161"/>
      <c r="D33" s="161"/>
      <c r="E33" s="161"/>
      <c r="F33" s="161"/>
      <c r="G33" s="161"/>
      <c r="H33" s="161"/>
      <c r="I33" s="161"/>
    </row>
    <row r="34" spans="1:9" ht="15">
      <c r="A34" s="20"/>
      <c r="C34" s="161"/>
      <c r="D34" s="161"/>
      <c r="E34" s="161"/>
      <c r="F34" s="161"/>
      <c r="G34" s="161"/>
      <c r="H34" s="161"/>
      <c r="I34" s="161"/>
    </row>
    <row r="35" ht="15">
      <c r="A35" s="20"/>
    </row>
    <row r="36" ht="15">
      <c r="A36" s="20"/>
    </row>
    <row r="37" ht="15">
      <c r="A37" s="20"/>
    </row>
    <row r="38" ht="15">
      <c r="A38" s="20"/>
    </row>
    <row r="39" ht="15">
      <c r="A39" s="20"/>
    </row>
    <row r="40" ht="15">
      <c r="A40" s="20"/>
    </row>
    <row r="41" ht="15">
      <c r="A41" s="20"/>
    </row>
    <row r="42" ht="15">
      <c r="A42" s="20"/>
    </row>
    <row r="43" ht="15">
      <c r="A43" s="20"/>
    </row>
    <row r="44" ht="15">
      <c r="A44" s="20"/>
    </row>
    <row r="45" ht="15">
      <c r="A45" s="20"/>
    </row>
    <row r="46" ht="15">
      <c r="A46" s="20"/>
    </row>
    <row r="47" ht="15">
      <c r="A47" s="20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</sheetData>
  <sheetProtection/>
  <mergeCells count="11">
    <mergeCell ref="F1:G1"/>
    <mergeCell ref="A5:A7"/>
    <mergeCell ref="B5:B7"/>
    <mergeCell ref="C5:C7"/>
    <mergeCell ref="D5:G5"/>
    <mergeCell ref="H5:I6"/>
    <mergeCell ref="D6:D7"/>
    <mergeCell ref="A2:I2"/>
    <mergeCell ref="E6:E7"/>
    <mergeCell ref="F6:F7"/>
    <mergeCell ref="G6:G7"/>
  </mergeCells>
  <printOptions horizontalCentered="1"/>
  <pageMargins left="0.5511811023622047" right="0.1968503937007874" top="0.6692913385826772" bottom="0.2362204724409449" header="0.1968503937007874" footer="0.15748031496062992"/>
  <pageSetup fitToHeight="2" horizontalDpi="600" verticalDpi="600" orientation="landscape" paperSize="9" scale="7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K77"/>
  <sheetViews>
    <sheetView view="pageBreakPreview" zoomScale="90" zoomScaleSheetLayoutView="90" zoomScalePageLayoutView="0" workbookViewId="0" topLeftCell="A1">
      <selection activeCell="E10" sqref="E10"/>
    </sheetView>
  </sheetViews>
  <sheetFormatPr defaultColWidth="9.00390625" defaultRowHeight="12.75"/>
  <cols>
    <col min="1" max="1" width="44.375" style="153" customWidth="1"/>
    <col min="2" max="2" width="10.625" style="153" customWidth="1"/>
    <col min="3" max="3" width="14.75390625" style="153" customWidth="1"/>
    <col min="4" max="4" width="16.75390625" style="153" customWidth="1"/>
    <col min="5" max="6" width="16.25390625" style="153" customWidth="1"/>
    <col min="7" max="7" width="14.125" style="153" customWidth="1"/>
    <col min="8" max="9" width="13.375" style="153" bestFit="1" customWidth="1"/>
    <col min="10" max="10" width="5.75390625" style="153" customWidth="1"/>
    <col min="11" max="11" width="18.125" style="153" customWidth="1"/>
    <col min="12" max="12" width="15.00390625" style="153" customWidth="1"/>
    <col min="13" max="13" width="13.00390625" style="153" customWidth="1"/>
    <col min="14" max="16384" width="9.125" style="153" customWidth="1"/>
  </cols>
  <sheetData>
    <row r="1" spans="1:9" ht="12.75">
      <c r="A1" s="152"/>
      <c r="B1" s="152"/>
      <c r="C1" s="152"/>
      <c r="D1" s="152"/>
      <c r="E1" s="152"/>
      <c r="F1" s="188"/>
      <c r="G1" s="188"/>
      <c r="H1" s="152"/>
      <c r="I1" s="152"/>
    </row>
    <row r="2" spans="1:10" ht="23.25" customHeight="1">
      <c r="A2" s="187" t="s">
        <v>116</v>
      </c>
      <c r="B2" s="187"/>
      <c r="C2" s="187"/>
      <c r="D2" s="187"/>
      <c r="E2" s="187"/>
      <c r="F2" s="187"/>
      <c r="G2" s="187"/>
      <c r="H2" s="187"/>
      <c r="I2" s="187"/>
      <c r="J2" s="163"/>
    </row>
    <row r="3" spans="1:10" ht="15.75">
      <c r="A3" s="164" t="s">
        <v>103</v>
      </c>
      <c r="B3" s="164"/>
      <c r="C3" s="164"/>
      <c r="D3" s="164"/>
      <c r="E3" s="164"/>
      <c r="F3" s="164"/>
      <c r="G3" s="164"/>
      <c r="H3" s="164"/>
      <c r="I3" s="164"/>
      <c r="J3" s="163"/>
    </row>
    <row r="4" spans="1:10" ht="13.5" customHeight="1">
      <c r="A4" s="155"/>
      <c r="B4" s="126"/>
      <c r="C4" s="126"/>
      <c r="D4" s="126"/>
      <c r="E4" s="126"/>
      <c r="F4" s="126"/>
      <c r="G4" s="126"/>
      <c r="H4" s="126"/>
      <c r="I4" s="156"/>
      <c r="J4" s="163"/>
    </row>
    <row r="5" spans="1:10" ht="21" customHeight="1">
      <c r="A5" s="190" t="s">
        <v>13</v>
      </c>
      <c r="B5" s="191" t="s">
        <v>1</v>
      </c>
      <c r="C5" s="174" t="s">
        <v>121</v>
      </c>
      <c r="D5" s="192" t="s">
        <v>130</v>
      </c>
      <c r="E5" s="193"/>
      <c r="F5" s="193"/>
      <c r="G5" s="194"/>
      <c r="H5" s="174" t="s">
        <v>125</v>
      </c>
      <c r="I5" s="174"/>
      <c r="J5" s="163"/>
    </row>
    <row r="6" spans="1:10" ht="48.75" customHeight="1">
      <c r="A6" s="190"/>
      <c r="B6" s="191"/>
      <c r="C6" s="174"/>
      <c r="D6" s="189" t="s">
        <v>119</v>
      </c>
      <c r="E6" s="189" t="s">
        <v>120</v>
      </c>
      <c r="F6" s="189" t="s">
        <v>14</v>
      </c>
      <c r="G6" s="189" t="s">
        <v>74</v>
      </c>
      <c r="H6" s="174"/>
      <c r="I6" s="174"/>
      <c r="J6" s="163"/>
    </row>
    <row r="7" spans="1:10" ht="21" customHeight="1">
      <c r="A7" s="190"/>
      <c r="B7" s="191"/>
      <c r="C7" s="174"/>
      <c r="D7" s="189"/>
      <c r="E7" s="189"/>
      <c r="F7" s="189"/>
      <c r="G7" s="189"/>
      <c r="H7" s="120" t="s">
        <v>73</v>
      </c>
      <c r="I7" s="165" t="s">
        <v>0</v>
      </c>
      <c r="J7" s="163"/>
    </row>
    <row r="8" spans="1:10" ht="26.25" customHeight="1">
      <c r="A8" s="7" t="s">
        <v>4</v>
      </c>
      <c r="B8" s="2"/>
      <c r="C8" s="2"/>
      <c r="D8" s="3"/>
      <c r="E8" s="3" t="s">
        <v>65</v>
      </c>
      <c r="F8" s="3"/>
      <c r="G8" s="3"/>
      <c r="H8" s="23"/>
      <c r="I8" s="23"/>
      <c r="J8" s="163"/>
    </row>
    <row r="9" spans="1:10" ht="19.5" customHeight="1">
      <c r="A9" s="9" t="s">
        <v>5</v>
      </c>
      <c r="B9" s="10" t="s">
        <v>33</v>
      </c>
      <c r="C9" s="58">
        <v>52621.462900000006</v>
      </c>
      <c r="D9" s="70">
        <v>92379.287</v>
      </c>
      <c r="E9" s="58">
        <v>98620.22905999998</v>
      </c>
      <c r="F9" s="70">
        <f>E9/D9*100</f>
        <v>106.75578071954592</v>
      </c>
      <c r="G9" s="70">
        <f>E9-D9</f>
        <v>6240.942059999987</v>
      </c>
      <c r="H9" s="70">
        <f>SUM(E9-C9)/C9*100</f>
        <v>87.41445719100291</v>
      </c>
      <c r="I9" s="70">
        <f aca="true" t="shared" si="0" ref="I9:I24">E9-C9</f>
        <v>45998.76615999998</v>
      </c>
      <c r="J9" s="166"/>
    </row>
    <row r="10" spans="1:10" ht="21" customHeight="1">
      <c r="A10" s="9" t="s">
        <v>20</v>
      </c>
      <c r="B10" s="10" t="s">
        <v>34</v>
      </c>
      <c r="C10" s="58">
        <v>29179.59609</v>
      </c>
      <c r="D10" s="70">
        <v>63862.853</v>
      </c>
      <c r="E10" s="70">
        <v>28379.530130000003</v>
      </c>
      <c r="F10" s="70">
        <f aca="true" t="shared" si="1" ref="F10:F23">E10/D10*100</f>
        <v>44.438243512233946</v>
      </c>
      <c r="G10" s="70">
        <f aca="true" t="shared" si="2" ref="G10:G24">E10-D10</f>
        <v>-35483.32287</v>
      </c>
      <c r="H10" s="70">
        <f>SUM(E10-C10)/C10*100</f>
        <v>-2.7418678364577604</v>
      </c>
      <c r="I10" s="70">
        <f t="shared" si="0"/>
        <v>-800.0659599999963</v>
      </c>
      <c r="J10" s="166"/>
    </row>
    <row r="11" spans="1:10" ht="18.75" customHeight="1">
      <c r="A11" s="9" t="s">
        <v>16</v>
      </c>
      <c r="B11" s="10" t="s">
        <v>36</v>
      </c>
      <c r="C11" s="58">
        <v>42246.37472</v>
      </c>
      <c r="D11" s="70">
        <v>56440.433000000005</v>
      </c>
      <c r="E11" s="70">
        <v>32873.15033</v>
      </c>
      <c r="F11" s="70">
        <f t="shared" si="1"/>
        <v>58.243972596737514</v>
      </c>
      <c r="G11" s="70">
        <f t="shared" si="2"/>
        <v>-23567.282670000008</v>
      </c>
      <c r="H11" s="70">
        <f>SUM(E11-C11)/C11*100</f>
        <v>-22.187050254900555</v>
      </c>
      <c r="I11" s="70">
        <f t="shared" si="0"/>
        <v>-9373.224390000003</v>
      </c>
      <c r="J11" s="166"/>
    </row>
    <row r="12" spans="1:10" ht="20.25" customHeight="1">
      <c r="A12" s="9" t="s">
        <v>7</v>
      </c>
      <c r="B12" s="2">
        <v>4000</v>
      </c>
      <c r="C12" s="58">
        <v>1189.8450500000001</v>
      </c>
      <c r="D12" s="70">
        <v>298.693</v>
      </c>
      <c r="E12" s="70">
        <v>2540.52746</v>
      </c>
      <c r="F12" s="70" t="s">
        <v>110</v>
      </c>
      <c r="G12" s="70">
        <f t="shared" si="2"/>
        <v>2241.83446</v>
      </c>
      <c r="H12" s="70">
        <f>SUM(E12-C12)/C12*100</f>
        <v>113.51750465323191</v>
      </c>
      <c r="I12" s="70">
        <f t="shared" si="0"/>
        <v>1350.6824099999997</v>
      </c>
      <c r="J12" s="166"/>
    </row>
    <row r="13" spans="1:10" ht="18" customHeight="1">
      <c r="A13" s="9" t="s">
        <v>8</v>
      </c>
      <c r="B13" s="11">
        <v>5000</v>
      </c>
      <c r="C13" s="58">
        <v>0.10364999999999999</v>
      </c>
      <c r="D13" s="70">
        <v>100</v>
      </c>
      <c r="E13" s="70">
        <v>3.5049699999999997</v>
      </c>
      <c r="F13" s="70">
        <f t="shared" si="1"/>
        <v>3.5049699999999997</v>
      </c>
      <c r="G13" s="70">
        <f t="shared" si="2"/>
        <v>-96.49503</v>
      </c>
      <c r="H13" s="70" t="s">
        <v>100</v>
      </c>
      <c r="I13" s="70">
        <f t="shared" si="0"/>
        <v>3.4013199999999997</v>
      </c>
      <c r="J13" s="166"/>
    </row>
    <row r="14" spans="1:10" ht="18" customHeight="1">
      <c r="A14" s="9" t="s">
        <v>62</v>
      </c>
      <c r="B14" s="11" t="s">
        <v>61</v>
      </c>
      <c r="C14" s="58">
        <v>0</v>
      </c>
      <c r="D14" s="70">
        <v>4500.767</v>
      </c>
      <c r="E14" s="70">
        <v>0</v>
      </c>
      <c r="F14" s="70">
        <f t="shared" si="1"/>
        <v>0</v>
      </c>
      <c r="G14" s="70">
        <f t="shared" si="2"/>
        <v>-4500.767</v>
      </c>
      <c r="H14" s="70"/>
      <c r="I14" s="70">
        <f t="shared" si="0"/>
        <v>0</v>
      </c>
      <c r="J14" s="166"/>
    </row>
    <row r="15" spans="1:10" ht="17.25" customHeight="1">
      <c r="A15" s="9" t="s">
        <v>41</v>
      </c>
      <c r="B15" s="11">
        <v>7000</v>
      </c>
      <c r="C15" s="58">
        <v>192046.37171</v>
      </c>
      <c r="D15" s="70">
        <v>1600278.118</v>
      </c>
      <c r="E15" s="70">
        <v>776694.2811799999</v>
      </c>
      <c r="F15" s="70">
        <f t="shared" si="1"/>
        <v>48.53495604568405</v>
      </c>
      <c r="G15" s="70">
        <f t="shared" si="2"/>
        <v>-823583.8368200001</v>
      </c>
      <c r="H15" s="70" t="s">
        <v>111</v>
      </c>
      <c r="I15" s="70">
        <f t="shared" si="0"/>
        <v>584647.90947</v>
      </c>
      <c r="J15" s="166"/>
    </row>
    <row r="16" spans="1:10" ht="18" customHeight="1">
      <c r="A16" s="9" t="s">
        <v>42</v>
      </c>
      <c r="B16" s="11">
        <v>8000</v>
      </c>
      <c r="C16" s="58">
        <v>4290.802</v>
      </c>
      <c r="D16" s="70">
        <v>90106.978</v>
      </c>
      <c r="E16" s="70">
        <v>43319.56771</v>
      </c>
      <c r="F16" s="70">
        <f t="shared" si="1"/>
        <v>48.07570808777984</v>
      </c>
      <c r="G16" s="70">
        <f t="shared" si="2"/>
        <v>-46787.41029</v>
      </c>
      <c r="H16" s="70" t="s">
        <v>118</v>
      </c>
      <c r="I16" s="70">
        <f t="shared" si="0"/>
        <v>39028.76571000001</v>
      </c>
      <c r="J16" s="166"/>
    </row>
    <row r="17" spans="1:11" ht="18" customHeight="1">
      <c r="A17" s="9" t="s">
        <v>53</v>
      </c>
      <c r="B17" s="11">
        <v>9000</v>
      </c>
      <c r="C17" s="58">
        <v>52745.25374</v>
      </c>
      <c r="D17" s="70">
        <v>443615.481</v>
      </c>
      <c r="E17" s="70">
        <v>235104.29288999998</v>
      </c>
      <c r="F17" s="70">
        <f t="shared" si="1"/>
        <v>52.99731478261913</v>
      </c>
      <c r="G17" s="70">
        <f t="shared" si="2"/>
        <v>-208511.18811000005</v>
      </c>
      <c r="H17" s="70" t="s">
        <v>112</v>
      </c>
      <c r="I17" s="70">
        <f t="shared" si="0"/>
        <v>182359.03914999997</v>
      </c>
      <c r="J17" s="166"/>
      <c r="K17" s="138"/>
    </row>
    <row r="18" spans="1:10" ht="69" customHeight="1">
      <c r="A18" s="28" t="s">
        <v>86</v>
      </c>
      <c r="B18" s="21">
        <v>8821</v>
      </c>
      <c r="C18" s="58">
        <v>0</v>
      </c>
      <c r="D18" s="70">
        <v>1215.906</v>
      </c>
      <c r="E18" s="101">
        <v>0</v>
      </c>
      <c r="F18" s="58">
        <f t="shared" si="1"/>
        <v>0</v>
      </c>
      <c r="G18" s="58">
        <f t="shared" si="2"/>
        <v>-1215.906</v>
      </c>
      <c r="H18" s="70"/>
      <c r="I18" s="58">
        <f t="shared" si="0"/>
        <v>0</v>
      </c>
      <c r="J18" s="166"/>
    </row>
    <row r="19" spans="1:10" ht="69.75" customHeight="1">
      <c r="A19" s="28" t="s">
        <v>87</v>
      </c>
      <c r="B19" s="21">
        <v>8822</v>
      </c>
      <c r="C19" s="70">
        <v>-248.39196</v>
      </c>
      <c r="D19" s="70">
        <v>-314.599</v>
      </c>
      <c r="E19" s="101">
        <f>-111209.55/1000</f>
        <v>-111.20955000000001</v>
      </c>
      <c r="F19" s="58">
        <f t="shared" si="1"/>
        <v>35.34961967456985</v>
      </c>
      <c r="G19" s="58">
        <f t="shared" si="2"/>
        <v>203.38944999999998</v>
      </c>
      <c r="H19" s="70">
        <f>SUM(E19-C19)/C19*100</f>
        <v>-55.22820062291871</v>
      </c>
      <c r="I19" s="58">
        <f t="shared" si="0"/>
        <v>137.18241</v>
      </c>
      <c r="J19" s="166"/>
    </row>
    <row r="20" spans="1:10" ht="30" customHeight="1">
      <c r="A20" s="28" t="s">
        <v>88</v>
      </c>
      <c r="B20" s="21">
        <v>8831</v>
      </c>
      <c r="C20" s="70">
        <v>435.47846000000004</v>
      </c>
      <c r="D20" s="70">
        <v>3000</v>
      </c>
      <c r="E20" s="101">
        <v>0</v>
      </c>
      <c r="F20" s="58">
        <f t="shared" si="1"/>
        <v>0</v>
      </c>
      <c r="G20" s="58">
        <f t="shared" si="2"/>
        <v>-3000</v>
      </c>
      <c r="H20" s="70">
        <f>SUM(E20-C20)/C20*100</f>
        <v>-100</v>
      </c>
      <c r="I20" s="58">
        <f t="shared" si="0"/>
        <v>-435.47846000000004</v>
      </c>
      <c r="J20" s="166"/>
    </row>
    <row r="21" spans="1:10" ht="30.75" customHeight="1">
      <c r="A21" s="28" t="s">
        <v>89</v>
      </c>
      <c r="B21" s="48">
        <v>8832</v>
      </c>
      <c r="C21" s="70">
        <v>-900</v>
      </c>
      <c r="D21" s="58">
        <v>-3000</v>
      </c>
      <c r="E21" s="101">
        <v>0</v>
      </c>
      <c r="F21" s="58">
        <f t="shared" si="1"/>
        <v>0</v>
      </c>
      <c r="G21" s="58">
        <f t="shared" si="2"/>
        <v>3000</v>
      </c>
      <c r="H21" s="70">
        <f>SUM(E21-C21)/C21*100</f>
        <v>-100</v>
      </c>
      <c r="I21" s="58">
        <f t="shared" si="0"/>
        <v>900</v>
      </c>
      <c r="J21" s="166"/>
    </row>
    <row r="22" spans="1:10" ht="49.5" customHeight="1">
      <c r="A22" s="28" t="s">
        <v>47</v>
      </c>
      <c r="B22" s="48">
        <v>8841</v>
      </c>
      <c r="C22" s="70">
        <v>0</v>
      </c>
      <c r="D22" s="58">
        <v>1483.303</v>
      </c>
      <c r="E22" s="101">
        <v>0</v>
      </c>
      <c r="F22" s="58">
        <f t="shared" si="1"/>
        <v>0</v>
      </c>
      <c r="G22" s="58">
        <f t="shared" si="2"/>
        <v>-1483.303</v>
      </c>
      <c r="H22" s="70"/>
      <c r="I22" s="58">
        <f t="shared" si="0"/>
        <v>0</v>
      </c>
      <c r="J22" s="166"/>
    </row>
    <row r="23" spans="1:10" ht="54.75" customHeight="1">
      <c r="A23" s="28" t="s">
        <v>90</v>
      </c>
      <c r="B23" s="48">
        <v>8842</v>
      </c>
      <c r="C23" s="70">
        <v>-1022.84813</v>
      </c>
      <c r="D23" s="58">
        <v>-333.156</v>
      </c>
      <c r="E23" s="101">
        <f>-282530/1000</f>
        <v>-282.53</v>
      </c>
      <c r="F23" s="58">
        <f t="shared" si="1"/>
        <v>84.80411578960005</v>
      </c>
      <c r="G23" s="58">
        <f t="shared" si="2"/>
        <v>50.62600000000003</v>
      </c>
      <c r="H23" s="70">
        <f>SUM(E23-C23)/C23*100</f>
        <v>-72.37810856632255</v>
      </c>
      <c r="I23" s="58">
        <f t="shared" si="0"/>
        <v>740.31813</v>
      </c>
      <c r="J23" s="166"/>
    </row>
    <row r="24" spans="1:10" ht="20.25" customHeight="1">
      <c r="A24" s="8" t="s">
        <v>22</v>
      </c>
      <c r="B24" s="44"/>
      <c r="C24" s="111">
        <f>SUM(C9:C23)</f>
        <v>372584.04823000013</v>
      </c>
      <c r="D24" s="111">
        <f>SUM(D9:D23)</f>
        <v>2353634.0640000002</v>
      </c>
      <c r="E24" s="111">
        <f>SUM(E9:E23)</f>
        <v>1217141.3441799998</v>
      </c>
      <c r="F24" s="41">
        <f>E24/D24*100</f>
        <v>51.71327874612201</v>
      </c>
      <c r="G24" s="41">
        <f t="shared" si="2"/>
        <v>-1136492.7198200005</v>
      </c>
      <c r="H24" s="61" t="s">
        <v>117</v>
      </c>
      <c r="I24" s="61">
        <f t="shared" si="0"/>
        <v>844557.2959499997</v>
      </c>
      <c r="J24" s="166"/>
    </row>
    <row r="25" spans="1:10" ht="20.25" customHeight="1">
      <c r="A25" s="15"/>
      <c r="B25" s="85"/>
      <c r="C25" s="12"/>
      <c r="D25" s="12"/>
      <c r="E25" s="12"/>
      <c r="F25" s="17"/>
      <c r="G25" s="17"/>
      <c r="H25" s="16"/>
      <c r="I25" s="16"/>
      <c r="J25" s="167"/>
    </row>
    <row r="26" spans="1:10" ht="20.25" customHeight="1">
      <c r="A26" s="18"/>
      <c r="B26" s="80"/>
      <c r="C26" s="78"/>
      <c r="D26" s="79"/>
      <c r="E26" s="79"/>
      <c r="F26" s="33"/>
      <c r="G26" s="33"/>
      <c r="H26" s="16"/>
      <c r="I26" s="16"/>
      <c r="J26" s="167"/>
    </row>
    <row r="27" spans="1:10" ht="15.75">
      <c r="A27" s="24"/>
      <c r="B27" s="81"/>
      <c r="C27" s="12"/>
      <c r="D27" s="12"/>
      <c r="E27" s="12"/>
      <c r="F27" s="13"/>
      <c r="G27" s="4"/>
      <c r="H27" s="168"/>
      <c r="I27" s="168"/>
      <c r="J27" s="167"/>
    </row>
    <row r="28" spans="1:10" ht="15.75">
      <c r="A28" s="86"/>
      <c r="B28" s="87"/>
      <c r="C28" s="87"/>
      <c r="D28" s="88"/>
      <c r="E28" s="88"/>
      <c r="F28" s="13"/>
      <c r="G28" s="168"/>
      <c r="H28" s="168"/>
      <c r="I28" s="168"/>
      <c r="J28" s="167"/>
    </row>
    <row r="29" spans="1:10" ht="18.75">
      <c r="A29" s="89"/>
      <c r="B29" s="90"/>
      <c r="C29" s="91"/>
      <c r="D29" s="92"/>
      <c r="E29" s="92"/>
      <c r="F29" s="13"/>
      <c r="G29" s="168"/>
      <c r="H29" s="168"/>
      <c r="I29" s="168"/>
      <c r="J29" s="167"/>
    </row>
    <row r="30" spans="1:10" ht="15.75">
      <c r="A30" s="93"/>
      <c r="B30" s="90"/>
      <c r="C30" s="94"/>
      <c r="D30" s="88"/>
      <c r="E30" s="88"/>
      <c r="F30" s="13"/>
      <c r="G30" s="168"/>
      <c r="H30" s="168"/>
      <c r="I30" s="168"/>
      <c r="J30" s="167"/>
    </row>
    <row r="31" spans="1:10" ht="15.75">
      <c r="A31" s="93"/>
      <c r="B31" s="90"/>
      <c r="C31" s="95"/>
      <c r="F31" s="14"/>
      <c r="G31" s="168"/>
      <c r="H31" s="168"/>
      <c r="I31" s="168"/>
      <c r="J31" s="167"/>
    </row>
    <row r="32" spans="1:10" ht="15">
      <c r="A32" s="93"/>
      <c r="B32" s="96"/>
      <c r="C32" s="97"/>
      <c r="D32" s="138"/>
      <c r="E32" s="138"/>
      <c r="F32" s="169"/>
      <c r="G32" s="170"/>
      <c r="J32" s="167"/>
    </row>
    <row r="33" spans="1:10" ht="15">
      <c r="A33" s="20"/>
      <c r="D33" s="138"/>
      <c r="E33" s="138"/>
      <c r="J33" s="170"/>
    </row>
    <row r="34" spans="1:10" ht="15">
      <c r="A34" s="20"/>
      <c r="D34" s="138"/>
      <c r="E34" s="138"/>
      <c r="J34" s="170"/>
    </row>
    <row r="35" spans="1:10" ht="15">
      <c r="A35" s="20"/>
      <c r="J35" s="170"/>
    </row>
    <row r="36" spans="1:10" ht="15">
      <c r="A36" s="20"/>
      <c r="D36" s="171"/>
      <c r="E36" s="171"/>
      <c r="F36" s="171"/>
      <c r="J36" s="170"/>
    </row>
    <row r="37" spans="1:10" ht="15.75">
      <c r="A37" s="20"/>
      <c r="D37" s="172"/>
      <c r="E37" s="31"/>
      <c r="F37" s="31"/>
      <c r="G37" s="31"/>
      <c r="H37" s="19"/>
      <c r="I37" s="19"/>
      <c r="J37" s="170"/>
    </row>
    <row r="38" spans="1:10" ht="15.75">
      <c r="A38" s="20"/>
      <c r="D38" s="172"/>
      <c r="E38" s="31"/>
      <c r="F38" s="31"/>
      <c r="G38" s="31"/>
      <c r="H38" s="19"/>
      <c r="I38" s="19"/>
      <c r="J38" s="170"/>
    </row>
    <row r="39" spans="1:9" ht="15.75">
      <c r="A39" s="20"/>
      <c r="D39" s="172"/>
      <c r="E39" s="31"/>
      <c r="F39" s="31"/>
      <c r="G39" s="31"/>
      <c r="H39" s="19"/>
      <c r="I39" s="19"/>
    </row>
    <row r="40" spans="1:9" ht="15.75">
      <c r="A40" s="20"/>
      <c r="D40" s="172"/>
      <c r="E40" s="31"/>
      <c r="F40" s="31"/>
      <c r="G40" s="31"/>
      <c r="H40" s="19"/>
      <c r="I40" s="19"/>
    </row>
    <row r="41" spans="1:9" ht="15.75">
      <c r="A41" s="20"/>
      <c r="D41" s="172"/>
      <c r="E41" s="31"/>
      <c r="F41" s="31"/>
      <c r="G41" s="31"/>
      <c r="H41" s="19"/>
      <c r="I41" s="19"/>
    </row>
    <row r="42" spans="1:9" ht="15.75">
      <c r="A42" s="20"/>
      <c r="D42" s="172"/>
      <c r="E42" s="31"/>
      <c r="F42" s="31"/>
      <c r="G42" s="31"/>
      <c r="H42" s="19"/>
      <c r="I42" s="19"/>
    </row>
    <row r="43" spans="1:9" ht="15.75">
      <c r="A43" s="20"/>
      <c r="D43" s="172"/>
      <c r="E43" s="31"/>
      <c r="F43" s="31"/>
      <c r="G43" s="31"/>
      <c r="H43" s="19"/>
      <c r="I43" s="19"/>
    </row>
    <row r="44" spans="1:9" ht="15.75">
      <c r="A44" s="20"/>
      <c r="D44" s="172"/>
      <c r="E44" s="31"/>
      <c r="F44" s="31"/>
      <c r="G44" s="31"/>
      <c r="H44" s="19"/>
      <c r="I44" s="19"/>
    </row>
    <row r="45" spans="1:9" ht="15.75">
      <c r="A45" s="20"/>
      <c r="D45" s="172"/>
      <c r="E45" s="31"/>
      <c r="F45" s="31"/>
      <c r="G45" s="31"/>
      <c r="H45" s="19"/>
      <c r="I45" s="19"/>
    </row>
    <row r="46" spans="1:9" ht="15">
      <c r="A46" s="20"/>
      <c r="G46" s="170"/>
      <c r="H46" s="170"/>
      <c r="I46" s="170"/>
    </row>
    <row r="47" spans="1:9" ht="15">
      <c r="A47" s="20"/>
      <c r="G47" s="170"/>
      <c r="H47" s="170"/>
      <c r="I47" s="170"/>
    </row>
    <row r="48" ht="15">
      <c r="A48" s="20"/>
    </row>
    <row r="49" ht="15">
      <c r="A49" s="20"/>
    </row>
    <row r="50" ht="15">
      <c r="A50" s="20"/>
    </row>
    <row r="51" ht="15">
      <c r="A51" s="20"/>
    </row>
    <row r="52" ht="15">
      <c r="A52" s="20"/>
    </row>
    <row r="53" ht="15">
      <c r="A53" s="20"/>
    </row>
    <row r="54" ht="15">
      <c r="A54" s="20"/>
    </row>
    <row r="55" ht="15">
      <c r="A55" s="20"/>
    </row>
    <row r="56" ht="15">
      <c r="A56" s="20"/>
    </row>
    <row r="57" ht="15">
      <c r="A57" s="20"/>
    </row>
    <row r="58" ht="15">
      <c r="A58" s="20"/>
    </row>
    <row r="59" ht="15">
      <c r="A59" s="20"/>
    </row>
    <row r="60" ht="15">
      <c r="A60" s="20"/>
    </row>
    <row r="61" ht="15">
      <c r="A61" s="20"/>
    </row>
    <row r="62" ht="15">
      <c r="A62" s="20"/>
    </row>
    <row r="63" ht="15">
      <c r="A63" s="20"/>
    </row>
    <row r="64" ht="15">
      <c r="A64" s="20"/>
    </row>
    <row r="65" ht="15">
      <c r="A65" s="20"/>
    </row>
    <row r="66" ht="15">
      <c r="A66" s="20"/>
    </row>
    <row r="67" ht="15">
      <c r="A67" s="20"/>
    </row>
    <row r="68" ht="15">
      <c r="A68" s="20"/>
    </row>
    <row r="69" ht="15">
      <c r="A69" s="20"/>
    </row>
    <row r="70" ht="15">
      <c r="A70" s="20"/>
    </row>
    <row r="71" ht="15">
      <c r="A71" s="20"/>
    </row>
    <row r="72" ht="15">
      <c r="A72" s="20"/>
    </row>
    <row r="73" ht="15">
      <c r="A73" s="20"/>
    </row>
    <row r="74" ht="15">
      <c r="A74" s="20"/>
    </row>
    <row r="75" ht="15">
      <c r="A75" s="20"/>
    </row>
    <row r="76" ht="15">
      <c r="A76" s="20"/>
    </row>
    <row r="77" ht="15">
      <c r="A77" s="20"/>
    </row>
  </sheetData>
  <sheetProtection/>
  <mergeCells count="11">
    <mergeCell ref="D6:D7"/>
    <mergeCell ref="E6:E7"/>
    <mergeCell ref="F6:F7"/>
    <mergeCell ref="G6:G7"/>
    <mergeCell ref="F1:G1"/>
    <mergeCell ref="A2:I2"/>
    <mergeCell ref="A5:A7"/>
    <mergeCell ref="B5:B7"/>
    <mergeCell ref="C5:C7"/>
    <mergeCell ref="D5:G5"/>
    <mergeCell ref="H5:I6"/>
  </mergeCells>
  <conditionalFormatting sqref="C29">
    <cfRule type="expression" priority="19" dxfId="34" stopIfTrue="1">
      <formula>IO29=1</formula>
    </cfRule>
  </conditionalFormatting>
  <printOptions horizontalCentered="1"/>
  <pageMargins left="0.5511811023622047" right="0.1968503937007874" top="0.4724409448818898" bottom="0.2362204724409449" header="0.1968503937007874" footer="0.15748031496062992"/>
  <pageSetup fitToHeight="2" horizontalDpi="600" verticalDpi="600" orientation="landscape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Sveta</dc:creator>
  <cp:keywords/>
  <dc:description/>
  <cp:lastModifiedBy>User</cp:lastModifiedBy>
  <cp:lastPrinted>2024-02-19T14:07:27Z</cp:lastPrinted>
  <dcterms:created xsi:type="dcterms:W3CDTF">2000-06-16T12:18:08Z</dcterms:created>
  <dcterms:modified xsi:type="dcterms:W3CDTF">2024-02-19T14:08:40Z</dcterms:modified>
  <cp:category/>
  <cp:version/>
  <cp:contentType/>
  <cp:contentStatus/>
</cp:coreProperties>
</file>