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3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ф'!$3:$5</definedName>
    <definedName name="_xlnm.Print_Titles" localSheetId="3">'видатки с ф '!$6:$6</definedName>
    <definedName name="_xlnm.Print_Titles" localSheetId="0">'доходи з ф'!$4:$7</definedName>
    <definedName name="_xlnm.Print_Titles" localSheetId="2">'доходи с ф'!$5:$7</definedName>
    <definedName name="ммм">#REF!</definedName>
    <definedName name="_xlnm.Print_Area" localSheetId="1">'видатки з ф'!$A$1:$J$24</definedName>
    <definedName name="_xlnm.Print_Area" localSheetId="3">'видатки с ф '!$A$1:$J$20</definedName>
    <definedName name="_xlnm.Print_Area" localSheetId="0">'доходи з ф'!$A$1:$J$28</definedName>
    <definedName name="_xlnm.Print_Area" localSheetId="2">'доходи с ф'!$A$1:$J$17</definedName>
  </definedNames>
  <calcPr fullCalcOnLoad="1"/>
</workbook>
</file>

<file path=xl/sharedStrings.xml><?xml version="1.0" encoding="utf-8"?>
<sst xmlns="http://schemas.openxmlformats.org/spreadsheetml/2006/main" count="140" uniqueCount="91">
  <si>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</si>
  <si>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</si>
  <si>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</si>
  <si>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</si>
  <si>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</si>
  <si>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</si>
  <si>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</si>
  <si>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</si>
  <si>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</si>
  <si>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</si>
  <si>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</si>
  <si>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</si>
  <si>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</si>
  <si>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</si>
  <si>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</si>
  <si>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</si>
  <si>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</si>
  <si>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</si>
  <si>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</si>
  <si>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</si>
  <si>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</si>
  <si>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</si>
  <si>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</si>
  <si>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</si>
  <si>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</si>
  <si>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</si>
  <si>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</si>
  <si>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</si>
  <si>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</si>
  <si>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</si>
  <si>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</si>
  <si>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</si>
  <si>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</si>
  <si>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</si>
  <si>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</si>
  <si>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</si>
  <si>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</si>
  <si>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</si>
  <si>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</si>
  <si>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</si>
  <si>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</si>
  <si>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</si>
  <si>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</si>
  <si>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</si>
  <si>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</si>
  <si>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</si>
  <si>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</si>
  <si>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</si>
  <si>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</si>
  <si>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</si>
  <si>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</si>
  <si>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</si>
  <si>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</si>
  <si>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</si>
  <si>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</si>
  <si>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</si>
  <si>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</si>
  <si>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</si>
  <si>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</si>
  <si>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</si>
  <si>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%</t>
  </si>
  <si>
    <t xml:space="preserve"> Відхилення (+;-) 
тис. грн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</si>
  <si>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</si>
  <si>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</si>
  <si>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Повернення довгострокових кредитів, наданих громадянам на будівництво/реконструкцію/придбання житла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</si>
  <si>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</si>
  <si>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</si>
  <si>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Фактичне надходження  за січень 2023 р., тис. грн</t>
  </si>
  <si>
    <t>План на 2024 рік,
 тис. грн</t>
  </si>
  <si>
    <t>2024 рік</t>
  </si>
  <si>
    <t>План на
 січень 2024 р, 
тис. грн</t>
  </si>
  <si>
    <t>Фактично надійшло за
 січень 2024 р,
тис. грн</t>
  </si>
  <si>
    <t>Приріст (зменшення) факту
 січень 2024 р. до січня 2023 р.</t>
  </si>
  <si>
    <t>у 282 рази</t>
  </si>
  <si>
    <t>у 2,6 рази</t>
  </si>
  <si>
    <t>у 4,1 рази</t>
  </si>
  <si>
    <t>Базова дотація </t>
  </si>
  <si>
    <t>у 1,7 рази</t>
  </si>
  <si>
    <t>у 3,8 рази</t>
  </si>
  <si>
    <t>у 1,8 рази</t>
  </si>
  <si>
    <t>Виконано за
 січень 2024 р,
тис. грн</t>
  </si>
  <si>
    <t>Приріст (зменшення) факту
січень 2024 р. до січня 2023 р.</t>
  </si>
  <si>
    <t>у 2,9 рази</t>
  </si>
  <si>
    <t>Виконано  за січень 2023 р.,тис. грн</t>
  </si>
  <si>
    <t>у11,1 рази</t>
  </si>
  <si>
    <t>у 10 рази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</si>
  <si>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</si>
  <si>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Аналіз виконання доходної частини обласного бюджету за січень 2024 р. (загальний фонд)</t>
  </si>
  <si>
    <t>Аналіз виконання доходної частини обласного бюджету за січень 2024 р. (спецільний фонд)</t>
  </si>
  <si>
    <t>Аналіз виконання видаткової частини обласного бюджету за січень 2024 р. (загальний фонд)</t>
  </si>
  <si>
    <t>Аналіз виконання видаткової частини обласного бюджету за січень 2024 р (спецільний фонд)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</si>
</sst>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7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2"/>
      <name val="Arial Cyr"/>
      <family val="0"/>
    </font>
    <font>
      <sz val="9"/>
      <name val="Arial Cyr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55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 tint="-0.3499799966812134"/>
      <name val="Times New Roman"/>
      <family val="1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0" fillId="0" borderId="0">
      <alignment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>
      <alignment/>
      <protection/>
    </xf>
    <xf numFmtId="0" fontId="61" fillId="0" borderId="7" applyNumberFormat="0" applyFill="0" applyAlignment="0" applyProtection="0"/>
    <xf numFmtId="0" fontId="62" fillId="27" borderId="8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6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18" fillId="7" borderId="10" applyNumberFormat="0" applyFont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  <xf numFmtId="192" fontId="1" fillId="0" borderId="0">
      <alignment/>
      <protection locked="0"/>
    </xf>
  </cellStyleXfs>
  <cellXfs count="183">
    <xf numFmtId="0" fontId="0" fillId="0" borderId="0" xfId="0" applyAlignment="1">
      <alignment/>
    </xf>
    <xf numFmtId="0" fontId="11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center"/>
    </xf>
    <xf numFmtId="193" fontId="11" fillId="32" borderId="12" xfId="0" applyNumberFormat="1" applyFont="1" applyFill="1" applyBorder="1" applyAlignment="1">
      <alignment horizontal="right"/>
    </xf>
    <xf numFmtId="19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93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11" fillId="32" borderId="12" xfId="0" applyFont="1" applyFill="1" applyBorder="1" applyAlignment="1">
      <alignment horizontal="left" wrapText="1"/>
    </xf>
    <xf numFmtId="0" fontId="13" fillId="32" borderId="12" xfId="0" applyFont="1" applyFill="1" applyBorder="1" applyAlignment="1">
      <alignment horizontal="left"/>
    </xf>
    <xf numFmtId="0" fontId="13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justify"/>
    </xf>
    <xf numFmtId="49" fontId="11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93" fontId="11" fillId="32" borderId="0" xfId="0" applyNumberFormat="1" applyFont="1" applyFill="1" applyBorder="1" applyAlignment="1">
      <alignment horizontal="right"/>
    </xf>
    <xf numFmtId="193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3" fillId="32" borderId="0" xfId="0" applyFont="1" applyFill="1" applyBorder="1" applyAlignment="1">
      <alignment horizontal="left" wrapText="1"/>
    </xf>
    <xf numFmtId="193" fontId="13" fillId="32" borderId="0" xfId="0" applyNumberFormat="1" applyFont="1" applyFill="1" applyBorder="1" applyAlignment="1">
      <alignment/>
    </xf>
    <xf numFmtId="193" fontId="13" fillId="32" borderId="0" xfId="0" applyNumberFormat="1" applyFont="1" applyFill="1" applyBorder="1" applyAlignment="1">
      <alignment horizontal="right"/>
    </xf>
    <xf numFmtId="0" fontId="15" fillId="32" borderId="0" xfId="0" applyFont="1" applyFill="1" applyAlignment="1">
      <alignment/>
    </xf>
    <xf numFmtId="193" fontId="13" fillId="32" borderId="0" xfId="125" applyNumberFormat="1" applyFont="1" applyFill="1" applyBorder="1" applyAlignment="1">
      <alignment vertical="center"/>
      <protection/>
    </xf>
    <xf numFmtId="0" fontId="16" fillId="32" borderId="0" xfId="0" applyFont="1" applyFill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 wrapText="1"/>
    </xf>
    <xf numFmtId="0" fontId="71" fillId="32" borderId="12" xfId="124" applyFont="1" applyFill="1" applyBorder="1" applyAlignment="1">
      <alignment wrapText="1"/>
      <protection/>
    </xf>
    <xf numFmtId="0" fontId="13" fillId="32" borderId="12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left"/>
    </xf>
    <xf numFmtId="193" fontId="13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72" fillId="32" borderId="12" xfId="0" applyFont="1" applyFill="1" applyBorder="1" applyAlignment="1">
      <alignment vertical="top" wrapText="1"/>
    </xf>
    <xf numFmtId="0" fontId="11" fillId="32" borderId="12" xfId="0" applyFont="1" applyFill="1" applyBorder="1" applyAlignment="1">
      <alignment horizontal="left" vertical="top" wrapText="1"/>
    </xf>
    <xf numFmtId="0" fontId="9" fillId="32" borderId="0" xfId="0" applyFont="1" applyFill="1" applyAlignment="1">
      <alignment vertical="center"/>
    </xf>
    <xf numFmtId="0" fontId="11" fillId="32" borderId="12" xfId="0" applyFont="1" applyFill="1" applyBorder="1" applyAlignment="1">
      <alignment vertical="top" wrapText="1"/>
    </xf>
    <xf numFmtId="0" fontId="11" fillId="32" borderId="12" xfId="0" applyFont="1" applyFill="1" applyBorder="1" applyAlignment="1">
      <alignment horizontal="left" vertical="top"/>
    </xf>
    <xf numFmtId="0" fontId="13" fillId="32" borderId="12" xfId="0" applyFont="1" applyFill="1" applyBorder="1" applyAlignment="1">
      <alignment horizontal="left" vertical="top"/>
    </xf>
    <xf numFmtId="193" fontId="0" fillId="32" borderId="0" xfId="0" applyNumberFormat="1" applyFont="1" applyFill="1" applyAlignment="1">
      <alignment/>
    </xf>
    <xf numFmtId="0" fontId="71" fillId="32" borderId="12" xfId="124" applyFont="1" applyFill="1" applyBorder="1" applyAlignment="1">
      <alignment vertical="top" wrapText="1"/>
      <protection/>
    </xf>
    <xf numFmtId="0" fontId="20" fillId="32" borderId="0" xfId="125" applyFill="1" applyBorder="1" applyAlignment="1">
      <alignment horizontal="center" vertical="center"/>
      <protection/>
    </xf>
    <xf numFmtId="0" fontId="20" fillId="32" borderId="0" xfId="125" applyFill="1" applyBorder="1" applyAlignment="1">
      <alignment vertical="center" wrapText="1"/>
      <protection/>
    </xf>
    <xf numFmtId="193" fontId="11" fillId="32" borderId="0" xfId="125" applyNumberFormat="1" applyFont="1" applyFill="1" applyBorder="1" applyAlignment="1">
      <alignment vertical="center"/>
      <protection/>
    </xf>
    <xf numFmtId="0" fontId="73" fillId="32" borderId="12" xfId="124" applyFont="1" applyFill="1" applyBorder="1" applyAlignment="1">
      <alignment horizontal="center" vertical="center"/>
      <protection/>
    </xf>
    <xf numFmtId="0" fontId="9" fillId="32" borderId="0" xfId="0" applyFont="1" applyFill="1" applyAlignment="1">
      <alignment horizontal="left"/>
    </xf>
    <xf numFmtId="4" fontId="11" fillId="32" borderId="0" xfId="0" applyNumberFormat="1" applyFont="1" applyFill="1" applyAlignment="1">
      <alignment/>
    </xf>
    <xf numFmtId="0" fontId="11" fillId="3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32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193" fontId="13" fillId="0" borderId="12" xfId="0" applyNumberFormat="1" applyFont="1" applyFill="1" applyBorder="1" applyAlignment="1">
      <alignment horizontal="right"/>
    </xf>
    <xf numFmtId="193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193" fontId="10" fillId="32" borderId="0" xfId="0" applyNumberFormat="1" applyFont="1" applyFill="1" applyAlignment="1">
      <alignment horizontal="right" vertical="center"/>
    </xf>
    <xf numFmtId="0" fontId="13" fillId="32" borderId="12" xfId="0" applyFont="1" applyFill="1" applyBorder="1" applyAlignment="1">
      <alignment horizontal="center" wrapText="1"/>
    </xf>
    <xf numFmtId="0" fontId="9" fillId="32" borderId="0" xfId="0" applyFont="1" applyFill="1" applyAlignment="1">
      <alignment wrapText="1"/>
    </xf>
    <xf numFmtId="0" fontId="11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3" fontId="11" fillId="0" borderId="12" xfId="124" applyNumberFormat="1" applyFont="1" applyFill="1" applyBorder="1" applyAlignment="1">
      <alignment horizontal="right" vertical="center"/>
      <protection/>
    </xf>
    <xf numFmtId="193" fontId="11" fillId="0" borderId="12" xfId="0" applyNumberFormat="1" applyFont="1" applyFill="1" applyBorder="1" applyAlignment="1">
      <alignment horizontal="right" vertical="center"/>
    </xf>
    <xf numFmtId="193" fontId="11" fillId="0" borderId="12" xfId="125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193" fontId="13" fillId="0" borderId="12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/>
    </xf>
    <xf numFmtId="193" fontId="13" fillId="0" borderId="0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 horizontal="right" vertical="center"/>
    </xf>
    <xf numFmtId="193" fontId="71" fillId="0" borderId="0" xfId="124" applyNumberFormat="1" applyFont="1" applyFill="1" applyBorder="1" applyAlignment="1">
      <alignment vertical="center"/>
      <protection/>
    </xf>
    <xf numFmtId="193" fontId="11" fillId="0" borderId="0" xfId="0" applyNumberFormat="1" applyFont="1" applyFill="1" applyBorder="1" applyAlignment="1">
      <alignment horizontal="right"/>
    </xf>
    <xf numFmtId="193" fontId="1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73" fillId="0" borderId="12" xfId="12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0" fillId="0" borderId="0" xfId="0" applyFill="1" applyAlignment="1">
      <alignment/>
    </xf>
    <xf numFmtId="193" fontId="13" fillId="0" borderId="0" xfId="125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8" fillId="0" borderId="0" xfId="0" applyNumberFormat="1" applyFont="1" applyFill="1" applyAlignment="1">
      <alignment horizontal="left"/>
    </xf>
    <xf numFmtId="193" fontId="7" fillId="0" borderId="12" xfId="0" applyNumberFormat="1" applyFont="1" applyFill="1" applyBorder="1" applyAlignment="1">
      <alignment horizontal="right"/>
    </xf>
    <xf numFmtId="4" fontId="10" fillId="32" borderId="0" xfId="0" applyNumberFormat="1" applyFont="1" applyFill="1" applyAlignment="1">
      <alignment/>
    </xf>
    <xf numFmtId="193" fontId="11" fillId="32" borderId="12" xfId="0" applyNumberFormat="1" applyFont="1" applyFill="1" applyBorder="1" applyAlignment="1">
      <alignment horizontal="right" vertical="center"/>
    </xf>
    <xf numFmtId="193" fontId="71" fillId="32" borderId="1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wrapText="1"/>
    </xf>
    <xf numFmtId="193" fontId="75" fillId="0" borderId="12" xfId="0" applyNumberFormat="1" applyFont="1" applyFill="1" applyBorder="1" applyAlignment="1">
      <alignment horizontal="right" vertical="center"/>
    </xf>
    <xf numFmtId="0" fontId="22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vertical="center"/>
    </xf>
    <xf numFmtId="193" fontId="76" fillId="0" borderId="12" xfId="0" applyNumberFormat="1" applyFont="1" applyFill="1" applyBorder="1" applyAlignment="1">
      <alignment horizontal="right"/>
    </xf>
    <xf numFmtId="193" fontId="76" fillId="32" borderId="12" xfId="0" applyNumberFormat="1" applyFont="1" applyFill="1" applyBorder="1" applyAlignment="1">
      <alignment horizontal="right"/>
    </xf>
    <xf numFmtId="209" fontId="0" fillId="33" borderId="0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193" fontId="11" fillId="0" borderId="0" xfId="0" applyNumberFormat="1" applyFont="1" applyFill="1" applyAlignment="1">
      <alignment horizontal="right"/>
    </xf>
    <xf numFmtId="193" fontId="0" fillId="0" borderId="0" xfId="0" applyNumberFormat="1" applyAlignment="1">
      <alignment wrapText="1"/>
    </xf>
    <xf numFmtId="0" fontId="11" fillId="0" borderId="0" xfId="0" applyFont="1" applyAlignment="1">
      <alignment horizontal="center"/>
    </xf>
    <xf numFmtId="0" fontId="11" fillId="32" borderId="0" xfId="0" applyFont="1" applyFill="1" applyBorder="1" applyAlignment="1">
      <alignment/>
    </xf>
    <xf numFmtId="0" fontId="9" fillId="32" borderId="0" xfId="0" applyFont="1" applyFill="1" applyAlignment="1">
      <alignment horizontal="right"/>
    </xf>
    <xf numFmtId="193" fontId="0" fillId="0" borderId="0" xfId="0" applyNumberFormat="1" applyFill="1" applyBorder="1" applyAlignment="1">
      <alignment horizontal="right" vertical="center"/>
    </xf>
    <xf numFmtId="193" fontId="26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Alignment="1">
      <alignment/>
    </xf>
    <xf numFmtId="1" fontId="11" fillId="32" borderId="0" xfId="0" applyNumberFormat="1" applyFont="1" applyFill="1" applyBorder="1" applyAlignment="1">
      <alignment horizontal="center"/>
    </xf>
    <xf numFmtId="193" fontId="27" fillId="32" borderId="0" xfId="0" applyNumberFormat="1" applyFont="1" applyFill="1" applyBorder="1" applyAlignment="1">
      <alignment horizontal="right"/>
    </xf>
    <xf numFmtId="193" fontId="28" fillId="32" borderId="0" xfId="0" applyNumberFormat="1" applyFont="1" applyFill="1" applyBorder="1" applyAlignment="1">
      <alignment/>
    </xf>
    <xf numFmtId="193" fontId="29" fillId="32" borderId="0" xfId="0" applyNumberFormat="1" applyFont="1" applyFill="1" applyBorder="1" applyAlignment="1">
      <alignment/>
    </xf>
    <xf numFmtId="0" fontId="30" fillId="32" borderId="0" xfId="0" applyFont="1" applyFill="1" applyBorder="1" applyAlignment="1">
      <alignment/>
    </xf>
    <xf numFmtId="0" fontId="31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193" fontId="26" fillId="0" borderId="0" xfId="0" applyNumberFormat="1" applyFont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73" fillId="0" borderId="12" xfId="124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justify"/>
    </xf>
    <xf numFmtId="193" fontId="11" fillId="0" borderId="12" xfId="130" applyNumberFormat="1" applyFont="1" applyFill="1" applyBorder="1" applyAlignment="1">
      <alignment horizontal="right" vertical="center"/>
      <protection/>
    </xf>
    <xf numFmtId="193" fontId="11" fillId="0" borderId="12" xfId="125" applyNumberFormat="1" applyFont="1" applyFill="1" applyBorder="1" applyAlignment="1">
      <alignment vertical="center"/>
      <protection/>
    </xf>
    <xf numFmtId="0" fontId="11" fillId="0" borderId="12" xfId="125" applyFont="1" applyFill="1" applyBorder="1" applyAlignment="1">
      <alignment vertical="center" wrapText="1"/>
      <protection/>
    </xf>
    <xf numFmtId="193" fontId="75" fillId="0" borderId="12" xfId="125" applyNumberFormat="1" applyFont="1" applyFill="1" applyBorder="1" applyAlignment="1">
      <alignment horizontal="right" vertical="center"/>
      <protection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wrapText="1"/>
    </xf>
    <xf numFmtId="0" fontId="8" fillId="0" borderId="12" xfId="124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horizontal="justify"/>
    </xf>
    <xf numFmtId="0" fontId="11" fillId="0" borderId="12" xfId="0" applyFont="1" applyFill="1" applyBorder="1" applyAlignment="1">
      <alignment horizontal="justify" vertical="center"/>
    </xf>
    <xf numFmtId="4" fontId="0" fillId="32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vertical="center" wrapText="1"/>
    </xf>
    <xf numFmtId="4" fontId="32" fillId="34" borderId="0" xfId="0" applyNumberFormat="1" applyFont="1" applyFill="1" applyAlignment="1">
      <alignment wrapText="1"/>
    </xf>
    <xf numFmtId="4" fontId="11" fillId="32" borderId="0" xfId="0" applyNumberFormat="1" applyFont="1" applyFill="1" applyBorder="1" applyAlignment="1">
      <alignment horizontal="right"/>
    </xf>
    <xf numFmtId="193" fontId="71" fillId="0" borderId="12" xfId="124" applyNumberFormat="1" applyFont="1" applyFill="1" applyBorder="1" applyAlignment="1">
      <alignment horizontal="right" vertical="center"/>
      <protection/>
    </xf>
    <xf numFmtId="188" fontId="0" fillId="32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188" fontId="65" fillId="32" borderId="0" xfId="124" applyNumberFormat="1" applyFill="1" applyBorder="1">
      <alignment/>
      <protection/>
    </xf>
    <xf numFmtId="188" fontId="0" fillId="0" borderId="0" xfId="0" applyNumberFormat="1" applyAlignment="1">
      <alignment wrapText="1"/>
    </xf>
    <xf numFmtId="188" fontId="0" fillId="32" borderId="0" xfId="0" applyNumberForma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wrapText="1"/>
    </xf>
    <xf numFmtId="193" fontId="13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/>
    </xf>
    <xf numFmtId="1" fontId="11" fillId="32" borderId="12" xfId="0" applyNumberFormat="1" applyFont="1" applyFill="1" applyBorder="1" applyAlignment="1">
      <alignment horizontal="center" vertical="center"/>
    </xf>
    <xf numFmtId="193" fontId="11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24" fillId="32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</cellXfs>
  <cellStyles count="132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Обычный_shabl_dod" xfId="130"/>
    <cellStyle name="Followed Hyperlink" xfId="131"/>
    <cellStyle name="Плохой" xfId="132"/>
    <cellStyle name="Пояснение" xfId="133"/>
    <cellStyle name="Примечание" xfId="134"/>
    <cellStyle name="Примечание 2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Розподіл (2)" xfId="140"/>
    <cellStyle name="Тысячи_Розподіл (2)" xfId="141"/>
    <cellStyle name="Comma" xfId="142"/>
    <cellStyle name="Comma [0]" xfId="143"/>
    <cellStyle name="Хороший" xfId="144"/>
    <cellStyle name="Џђћ–…ќ’ќ›‰" xfId="145"/>
  </cellStyles>
  <dxfs count="2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847"/>
  <sheetViews>
    <sheetView view="pageBreakPreview" zoomScale="85" zoomScaleSheetLayoutView="85" zoomScalePageLayoutView="0" workbookViewId="0" topLeftCell="A10">
      <selection activeCell="I25" sqref="I25:I27"/>
    </sheetView>
  </sheetViews>
  <sheetFormatPr defaultColWidth="9.00390625" defaultRowHeight="12.75"/>
  <cols>
    <col min="1" max="1" width="68.875" style="71" customWidth="1"/>
    <col min="2" max="2" width="10.875" style="7" customWidth="1"/>
    <col min="3" max="3" width="14.75390625" style="54" customWidth="1"/>
    <col min="4" max="4" width="15.125" style="54" customWidth="1"/>
    <col min="5" max="5" width="20.25390625" style="54" customWidth="1"/>
    <col min="6" max="6" width="20.75390625" style="54" customWidth="1"/>
    <col min="7" max="7" width="12.75390625" style="54" customWidth="1"/>
    <col min="8" max="8" width="13.375" style="54" customWidth="1"/>
    <col min="9" max="9" width="16.875" style="54" customWidth="1"/>
    <col min="10" max="10" width="15.00390625" style="54" customWidth="1"/>
    <col min="11" max="16384" width="9.125" style="7" customWidth="1"/>
  </cols>
  <sheetData>
    <row r="1" spans="1:2" ht="12.75">
      <c r="A1" s="156"/>
      <c r="B1" s="54"/>
    </row>
    <row r="2" spans="1:10" ht="20.25">
      <c r="A2" s="171" t="s">
        <v>87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8" ht="15.75">
      <c r="A3" s="157"/>
      <c r="B3" s="77"/>
      <c r="C3" s="77"/>
      <c r="D3" s="77"/>
      <c r="E3" s="77"/>
      <c r="F3" s="78"/>
      <c r="G3" s="78"/>
      <c r="H3" s="87"/>
    </row>
    <row r="4" spans="1:8" ht="15.75">
      <c r="A4" s="157"/>
      <c r="B4" s="77"/>
      <c r="C4" s="77"/>
      <c r="D4" s="77"/>
      <c r="E4" s="77"/>
      <c r="F4" s="78"/>
      <c r="G4" s="78"/>
      <c r="H4" s="87"/>
    </row>
    <row r="5" spans="1:10" ht="21" customHeight="1">
      <c r="A5" s="170" t="s">
        <v>12</v>
      </c>
      <c r="B5" s="174" t="s">
        <v>1</v>
      </c>
      <c r="C5" s="173" t="s">
        <v>67</v>
      </c>
      <c r="D5" s="172" t="s">
        <v>69</v>
      </c>
      <c r="E5" s="172"/>
      <c r="F5" s="172"/>
      <c r="G5" s="172"/>
      <c r="H5" s="172"/>
      <c r="I5" s="173" t="s">
        <v>72</v>
      </c>
      <c r="J5" s="173"/>
    </row>
    <row r="6" spans="1:10" ht="50.25" customHeight="1">
      <c r="A6" s="170"/>
      <c r="B6" s="174"/>
      <c r="C6" s="173"/>
      <c r="D6" s="169" t="s">
        <v>68</v>
      </c>
      <c r="E6" s="169" t="s">
        <v>70</v>
      </c>
      <c r="F6" s="169" t="s">
        <v>71</v>
      </c>
      <c r="G6" s="169" t="s">
        <v>13</v>
      </c>
      <c r="H6" s="169" t="s">
        <v>61</v>
      </c>
      <c r="I6" s="173"/>
      <c r="J6" s="173"/>
    </row>
    <row r="7" spans="1:10" ht="15.75">
      <c r="A7" s="170"/>
      <c r="B7" s="174"/>
      <c r="C7" s="173"/>
      <c r="D7" s="169"/>
      <c r="E7" s="169"/>
      <c r="F7" s="169"/>
      <c r="G7" s="169"/>
      <c r="H7" s="169"/>
      <c r="I7" s="79" t="s">
        <v>60</v>
      </c>
      <c r="J7" s="88" t="s">
        <v>0</v>
      </c>
    </row>
    <row r="8" spans="1:10" ht="15.75">
      <c r="A8" s="70" t="s">
        <v>10</v>
      </c>
      <c r="B8" s="61"/>
      <c r="C8" s="61"/>
      <c r="D8" s="62"/>
      <c r="E8" s="62"/>
      <c r="F8" s="62"/>
      <c r="G8" s="62"/>
      <c r="H8" s="62"/>
      <c r="I8" s="89"/>
      <c r="J8" s="89"/>
    </row>
    <row r="9" spans="1:10" ht="15.75">
      <c r="A9" s="1" t="s">
        <v>24</v>
      </c>
      <c r="B9" s="63">
        <v>11010000</v>
      </c>
      <c r="C9" s="74">
        <v>122899.24732</v>
      </c>
      <c r="D9" s="75">
        <v>1289815.1</v>
      </c>
      <c r="E9" s="75">
        <v>98929</v>
      </c>
      <c r="F9" s="75">
        <v>95731.37864</v>
      </c>
      <c r="G9" s="75">
        <f>F9/E9*100</f>
        <v>96.76776136421068</v>
      </c>
      <c r="H9" s="75">
        <f aca="true" t="shared" si="0" ref="H9:H27">F9-E9</f>
        <v>-3197.6213600000046</v>
      </c>
      <c r="I9" s="75">
        <f>SUM(F9-C9)/C9*100</f>
        <v>-22.1058055866375</v>
      </c>
      <c r="J9" s="75">
        <f>F9-C9</f>
        <v>-27167.86868</v>
      </c>
    </row>
    <row r="10" spans="1:10" ht="15.75">
      <c r="A10" s="1" t="s">
        <v>25</v>
      </c>
      <c r="B10" s="63">
        <v>11020000</v>
      </c>
      <c r="C10" s="74">
        <v>1131.43369</v>
      </c>
      <c r="D10" s="75">
        <v>63219.9</v>
      </c>
      <c r="E10" s="75">
        <v>1120.3</v>
      </c>
      <c r="F10" s="75">
        <v>12409.6255</v>
      </c>
      <c r="G10" s="75" t="s">
        <v>84</v>
      </c>
      <c r="H10" s="75">
        <f t="shared" si="0"/>
        <v>11289.3255</v>
      </c>
      <c r="I10" s="75" t="s">
        <v>85</v>
      </c>
      <c r="J10" s="75">
        <f aca="true" t="shared" si="1" ref="J10:J18">F10-C10</f>
        <v>11278.19181</v>
      </c>
    </row>
    <row r="11" spans="1:10" ht="15.75">
      <c r="A11" s="1" t="s">
        <v>26</v>
      </c>
      <c r="B11" s="63">
        <v>13020000</v>
      </c>
      <c r="C11" s="74">
        <v>468.99407</v>
      </c>
      <c r="D11" s="75">
        <v>60975.8</v>
      </c>
      <c r="E11" s="75">
        <v>104</v>
      </c>
      <c r="F11" s="75">
        <v>272.0864</v>
      </c>
      <c r="G11" s="75" t="s">
        <v>74</v>
      </c>
      <c r="H11" s="75">
        <f t="shared" si="0"/>
        <v>168.08640000000003</v>
      </c>
      <c r="I11" s="75">
        <f>SUM(F11-C11)/C11*100</f>
        <v>-41.98510868165135</v>
      </c>
      <c r="J11" s="75">
        <f t="shared" si="1"/>
        <v>-196.90767</v>
      </c>
    </row>
    <row r="12" spans="1:10" ht="30" customHeight="1">
      <c r="A12" s="9" t="s">
        <v>46</v>
      </c>
      <c r="B12" s="63">
        <v>13030000</v>
      </c>
      <c r="C12" s="74">
        <v>24.74865</v>
      </c>
      <c r="D12" s="75">
        <v>594.2</v>
      </c>
      <c r="E12" s="75">
        <v>16.4</v>
      </c>
      <c r="F12" s="75">
        <v>67.17083</v>
      </c>
      <c r="G12" s="75" t="s">
        <v>75</v>
      </c>
      <c r="H12" s="75">
        <f t="shared" si="0"/>
        <v>50.77083</v>
      </c>
      <c r="I12" s="75" t="s">
        <v>77</v>
      </c>
      <c r="J12" s="75">
        <f t="shared" si="1"/>
        <v>42.42218</v>
      </c>
    </row>
    <row r="13" spans="1:11" ht="15.75">
      <c r="A13" s="28" t="s">
        <v>58</v>
      </c>
      <c r="B13" s="63">
        <v>13070000</v>
      </c>
      <c r="C13" s="74">
        <v>-0.02817</v>
      </c>
      <c r="D13" s="75">
        <v>317.1</v>
      </c>
      <c r="E13" s="75">
        <v>0</v>
      </c>
      <c r="F13" s="75">
        <v>0.44573</v>
      </c>
      <c r="G13" s="75"/>
      <c r="H13" s="75">
        <f t="shared" si="0"/>
        <v>0.44573</v>
      </c>
      <c r="I13" s="75">
        <v>0</v>
      </c>
      <c r="J13" s="75">
        <v>0.4</v>
      </c>
      <c r="K13" s="168"/>
    </row>
    <row r="14" spans="1:10" ht="78.75">
      <c r="A14" s="28" t="s">
        <v>65</v>
      </c>
      <c r="B14" s="63">
        <v>21010000</v>
      </c>
      <c r="C14" s="74"/>
      <c r="D14" s="75">
        <v>307.1</v>
      </c>
      <c r="E14" s="75">
        <v>0</v>
      </c>
      <c r="F14" s="75">
        <v>12.975</v>
      </c>
      <c r="G14" s="75"/>
      <c r="H14" s="75">
        <f t="shared" si="0"/>
        <v>12.975</v>
      </c>
      <c r="I14" s="102"/>
      <c r="J14" s="75">
        <f t="shared" si="1"/>
        <v>12.975</v>
      </c>
    </row>
    <row r="15" spans="1:10" ht="15.75">
      <c r="A15" s="9" t="s">
        <v>14</v>
      </c>
      <c r="B15" s="63">
        <v>21080000</v>
      </c>
      <c r="C15" s="74">
        <v>0.67</v>
      </c>
      <c r="D15" s="75">
        <v>12.1</v>
      </c>
      <c r="E15" s="75">
        <v>0.6</v>
      </c>
      <c r="F15" s="75">
        <v>0</v>
      </c>
      <c r="G15" s="75">
        <f>F15/E15*100</f>
        <v>0</v>
      </c>
      <c r="H15" s="75">
        <f t="shared" si="0"/>
        <v>-0.6</v>
      </c>
      <c r="I15" s="75">
        <f>SUM(F15-C15)/C15*100</f>
        <v>-100</v>
      </c>
      <c r="J15" s="75">
        <f t="shared" si="1"/>
        <v>-0.67</v>
      </c>
    </row>
    <row r="16" spans="1:10" ht="31.5">
      <c r="A16" s="1" t="s">
        <v>22</v>
      </c>
      <c r="B16" s="63">
        <v>22000000</v>
      </c>
      <c r="C16" s="74">
        <v>2518.58614</v>
      </c>
      <c r="D16" s="75">
        <v>33324.1</v>
      </c>
      <c r="E16" s="75">
        <v>2365.66</v>
      </c>
      <c r="F16" s="75">
        <v>2779.01727</v>
      </c>
      <c r="G16" s="75">
        <f>F16/E16*100</f>
        <v>117.47323241716899</v>
      </c>
      <c r="H16" s="75">
        <f t="shared" si="0"/>
        <v>413.35726999999997</v>
      </c>
      <c r="I16" s="75">
        <f>SUM(F16-C16)/C16*100</f>
        <v>10.34037017292567</v>
      </c>
      <c r="J16" s="75">
        <f t="shared" si="1"/>
        <v>260.43112999999994</v>
      </c>
    </row>
    <row r="17" spans="1:10" ht="47.25">
      <c r="A17" s="1" t="s">
        <v>47</v>
      </c>
      <c r="B17" s="63">
        <v>24030000</v>
      </c>
      <c r="C17" s="74">
        <v>0.1128</v>
      </c>
      <c r="D17" s="75"/>
      <c r="E17" s="75"/>
      <c r="F17" s="75"/>
      <c r="G17" s="75"/>
      <c r="H17" s="75">
        <f t="shared" si="0"/>
        <v>0</v>
      </c>
      <c r="I17" s="75">
        <f>SUM(F17-C17)/C17*100</f>
        <v>-100</v>
      </c>
      <c r="J17" s="75">
        <f t="shared" si="1"/>
        <v>-0.1128</v>
      </c>
    </row>
    <row r="18" spans="1:10" ht="15.75">
      <c r="A18" s="148" t="s">
        <v>23</v>
      </c>
      <c r="B18" s="63">
        <v>24060000</v>
      </c>
      <c r="C18" s="74">
        <v>204.41976</v>
      </c>
      <c r="D18" s="75">
        <v>21.6</v>
      </c>
      <c r="E18" s="75">
        <v>1.8</v>
      </c>
      <c r="F18" s="75">
        <v>507.61284</v>
      </c>
      <c r="G18" s="75" t="s">
        <v>73</v>
      </c>
      <c r="H18" s="75">
        <f t="shared" si="0"/>
        <v>505.81284</v>
      </c>
      <c r="I18" s="75">
        <f>SUM(F18-C18)/C18*100</f>
        <v>148.31887093498202</v>
      </c>
      <c r="J18" s="75">
        <f t="shared" si="1"/>
        <v>303.19308</v>
      </c>
    </row>
    <row r="19" spans="1:10" ht="20.25" customHeight="1">
      <c r="A19" s="149" t="s">
        <v>2</v>
      </c>
      <c r="B19" s="64">
        <v>90010100</v>
      </c>
      <c r="C19" s="80">
        <f>SUM(C9:C18)</f>
        <v>127248.18426</v>
      </c>
      <c r="D19" s="80">
        <f>SUM(D9:D18)</f>
        <v>1448587.0000000005</v>
      </c>
      <c r="E19" s="80">
        <f>SUM(E9:E18)</f>
        <v>102537.76000000001</v>
      </c>
      <c r="F19" s="80">
        <f>SUM(F9:F18)</f>
        <v>111780.31221</v>
      </c>
      <c r="G19" s="80">
        <f aca="true" t="shared" si="2" ref="G19:G25">F19/E19*100</f>
        <v>109.0138035100435</v>
      </c>
      <c r="H19" s="80">
        <f t="shared" si="0"/>
        <v>9242.552209999994</v>
      </c>
      <c r="I19" s="80">
        <f>SUM(F19-C19)/C19*100</f>
        <v>-12.155672114263922</v>
      </c>
      <c r="J19" s="80">
        <f aca="true" t="shared" si="3" ref="J19:J28">F19-C19</f>
        <v>-15467.87204999999</v>
      </c>
    </row>
    <row r="20" spans="1:10" ht="20.25" customHeight="1">
      <c r="A20" s="147" t="s">
        <v>3</v>
      </c>
      <c r="B20" s="63">
        <v>40000000</v>
      </c>
      <c r="C20" s="75">
        <f>SUM(C21:C27)</f>
        <v>52199</v>
      </c>
      <c r="D20" s="75">
        <f>SUM(D21:D27)</f>
        <v>1374966.5</v>
      </c>
      <c r="E20" s="75">
        <f>SUM(E21:E27)</f>
        <v>143513.1</v>
      </c>
      <c r="F20" s="75">
        <f>SUM(F21:F27)</f>
        <v>143513.1</v>
      </c>
      <c r="G20" s="75">
        <f t="shared" si="2"/>
        <v>100</v>
      </c>
      <c r="H20" s="75">
        <f t="shared" si="0"/>
        <v>0</v>
      </c>
      <c r="I20" s="75" t="s">
        <v>77</v>
      </c>
      <c r="J20" s="75">
        <f t="shared" si="3"/>
        <v>91314.1</v>
      </c>
    </row>
    <row r="21" spans="1:10" ht="20.25" customHeight="1">
      <c r="A21" s="147" t="s">
        <v>76</v>
      </c>
      <c r="B21" s="63">
        <v>41020100</v>
      </c>
      <c r="C21" s="75"/>
      <c r="D21" s="75">
        <v>167363.2</v>
      </c>
      <c r="E21" s="75">
        <v>13946.9</v>
      </c>
      <c r="F21" s="75">
        <v>13946.9</v>
      </c>
      <c r="G21" s="75">
        <f>F21/E21*100</f>
        <v>100</v>
      </c>
      <c r="H21" s="75">
        <f>F21-E21</f>
        <v>0</v>
      </c>
      <c r="I21" s="75"/>
      <c r="J21" s="75">
        <f>F21-C21</f>
        <v>13946.9</v>
      </c>
    </row>
    <row r="22" spans="1:10" ht="47.25">
      <c r="A22" s="147" t="s">
        <v>30</v>
      </c>
      <c r="B22" s="63">
        <v>41020200</v>
      </c>
      <c r="C22" s="74">
        <v>10662.5</v>
      </c>
      <c r="D22" s="75">
        <v>120691.7</v>
      </c>
      <c r="E22" s="75">
        <v>10057.6</v>
      </c>
      <c r="F22" s="75">
        <v>10057.6</v>
      </c>
      <c r="G22" s="75">
        <f t="shared" si="2"/>
        <v>100</v>
      </c>
      <c r="H22" s="75">
        <f t="shared" si="0"/>
        <v>0</v>
      </c>
      <c r="I22" s="75">
        <f>SUM(F22-C22)/C22*100</f>
        <v>-5.673153575615472</v>
      </c>
      <c r="J22" s="75">
        <f t="shared" si="3"/>
        <v>-604.8999999999996</v>
      </c>
    </row>
    <row r="23" spans="1:10" ht="78.75">
      <c r="A23" s="36" t="s">
        <v>62</v>
      </c>
      <c r="B23" s="63">
        <v>41021400</v>
      </c>
      <c r="C23" s="75"/>
      <c r="D23" s="75">
        <v>423274.5</v>
      </c>
      <c r="E23" s="75">
        <v>70545.8</v>
      </c>
      <c r="F23" s="75">
        <v>70545.8</v>
      </c>
      <c r="G23" s="75">
        <f t="shared" si="2"/>
        <v>100</v>
      </c>
      <c r="H23" s="75">
        <f t="shared" si="0"/>
        <v>0</v>
      </c>
      <c r="I23" s="75"/>
      <c r="J23" s="75">
        <f t="shared" si="3"/>
        <v>70545.8</v>
      </c>
    </row>
    <row r="24" spans="1:10" ht="36" customHeight="1">
      <c r="A24" s="37" t="s">
        <v>45</v>
      </c>
      <c r="B24" s="63">
        <v>41033000</v>
      </c>
      <c r="C24" s="74"/>
      <c r="D24" s="75">
        <v>73753.2</v>
      </c>
      <c r="E24" s="75">
        <v>6146.1</v>
      </c>
      <c r="F24" s="75">
        <v>6146.1</v>
      </c>
      <c r="G24" s="75">
        <f t="shared" si="2"/>
        <v>100</v>
      </c>
      <c r="H24" s="75">
        <f t="shared" si="0"/>
        <v>0</v>
      </c>
      <c r="I24" s="75"/>
      <c r="J24" s="75">
        <f t="shared" si="3"/>
        <v>6146.1</v>
      </c>
    </row>
    <row r="25" spans="1:10" ht="21.75" customHeight="1">
      <c r="A25" s="37" t="s">
        <v>27</v>
      </c>
      <c r="B25" s="63">
        <v>41033900</v>
      </c>
      <c r="C25" s="74">
        <v>39228.5</v>
      </c>
      <c r="D25" s="75">
        <v>589883.9</v>
      </c>
      <c r="E25" s="75">
        <v>42816.7</v>
      </c>
      <c r="F25" s="75">
        <v>42816.7</v>
      </c>
      <c r="G25" s="75">
        <f t="shared" si="2"/>
        <v>100</v>
      </c>
      <c r="H25" s="75">
        <f t="shared" si="0"/>
        <v>0</v>
      </c>
      <c r="I25" s="75">
        <f>SUM(F25-C25)/C25*100</f>
        <v>9.146921243483684</v>
      </c>
      <c r="J25" s="75">
        <f t="shared" si="3"/>
        <v>3588.199999999997</v>
      </c>
    </row>
    <row r="26" spans="1:10" ht="31.5">
      <c r="A26" s="37" t="s">
        <v>42</v>
      </c>
      <c r="B26" s="63">
        <v>41035400</v>
      </c>
      <c r="C26" s="74">
        <v>1308</v>
      </c>
      <c r="D26" s="75"/>
      <c r="E26" s="75"/>
      <c r="F26" s="75"/>
      <c r="G26" s="75"/>
      <c r="H26" s="75">
        <f t="shared" si="0"/>
        <v>0</v>
      </c>
      <c r="I26" s="75">
        <f>SUM(F26-C26)/C26*100</f>
        <v>-100</v>
      </c>
      <c r="J26" s="75">
        <f t="shared" si="3"/>
        <v>-1308</v>
      </c>
    </row>
    <row r="27" spans="1:10" ht="18" customHeight="1">
      <c r="A27" s="43" t="s">
        <v>51</v>
      </c>
      <c r="B27" s="63">
        <v>41053900</v>
      </c>
      <c r="C27" s="75">
        <v>1000</v>
      </c>
      <c r="D27" s="75"/>
      <c r="E27" s="75"/>
      <c r="F27" s="75"/>
      <c r="G27" s="75"/>
      <c r="H27" s="75">
        <f t="shared" si="0"/>
        <v>0</v>
      </c>
      <c r="I27" s="75">
        <f>SUM(F27-C27)/C27*100</f>
        <v>-100</v>
      </c>
      <c r="J27" s="75">
        <f t="shared" si="3"/>
        <v>-1000</v>
      </c>
    </row>
    <row r="28" spans="1:10" ht="19.5" customHeight="1">
      <c r="A28" s="29" t="s">
        <v>11</v>
      </c>
      <c r="B28" s="64">
        <v>90010300</v>
      </c>
      <c r="C28" s="80">
        <f>SUM(C19,C20)</f>
        <v>179447.18426</v>
      </c>
      <c r="D28" s="80">
        <f>SUM(D19,D20)</f>
        <v>2823553.5000000005</v>
      </c>
      <c r="E28" s="80">
        <f>SUM(E19,E20)</f>
        <v>246050.86000000002</v>
      </c>
      <c r="F28" s="80">
        <f>SUM(F19,F20)</f>
        <v>255293.41221</v>
      </c>
      <c r="G28" s="80">
        <f>F28/E28*100</f>
        <v>103.7563584252459</v>
      </c>
      <c r="H28" s="80">
        <f>SUM(H19,H20)</f>
        <v>9242.552209999994</v>
      </c>
      <c r="I28" s="80">
        <f>SUM(F28-C28)/C28*100</f>
        <v>42.26660243389879</v>
      </c>
      <c r="J28" s="80">
        <f t="shared" si="3"/>
        <v>75846.22795</v>
      </c>
    </row>
    <row r="29" spans="2:10" ht="12.75">
      <c r="B29" s="38"/>
      <c r="D29" s="55"/>
      <c r="E29" s="55"/>
      <c r="F29" s="55"/>
      <c r="G29" s="55"/>
      <c r="H29" s="55"/>
      <c r="I29" s="56"/>
      <c r="J29" s="90"/>
    </row>
    <row r="30" spans="2:10" ht="15.75">
      <c r="B30" s="73"/>
      <c r="C30" s="7"/>
      <c r="D30" s="101"/>
      <c r="F30" s="101"/>
      <c r="H30" s="81"/>
      <c r="J30" s="90"/>
    </row>
    <row r="31" spans="2:10" ht="15.75">
      <c r="B31" s="73"/>
      <c r="C31" s="7"/>
      <c r="D31" s="101"/>
      <c r="F31" s="101"/>
      <c r="G31" s="81"/>
      <c r="H31" s="81"/>
      <c r="J31" s="90"/>
    </row>
    <row r="32" spans="2:10" ht="15.75">
      <c r="B32" s="73"/>
      <c r="C32" s="7"/>
      <c r="D32" s="101"/>
      <c r="F32" s="101"/>
      <c r="G32" s="81"/>
      <c r="H32" s="81"/>
      <c r="J32" s="90"/>
    </row>
    <row r="33" spans="2:10" ht="15.75">
      <c r="B33" s="73"/>
      <c r="C33" s="83"/>
      <c r="D33" s="150"/>
      <c r="E33" s="7"/>
      <c r="F33" s="150"/>
      <c r="G33" s="81"/>
      <c r="H33" s="81"/>
      <c r="J33" s="90"/>
    </row>
    <row r="34" spans="2:10" ht="15.75">
      <c r="B34" s="50"/>
      <c r="C34" s="84"/>
      <c r="D34" s="101"/>
      <c r="E34" s="101"/>
      <c r="F34" s="81"/>
      <c r="G34" s="81"/>
      <c r="H34" s="81"/>
      <c r="J34" s="90"/>
    </row>
    <row r="35" spans="2:10" ht="15.75">
      <c r="B35" s="50"/>
      <c r="C35" s="84"/>
      <c r="D35" s="101"/>
      <c r="E35" s="101"/>
      <c r="F35" s="81"/>
      <c r="G35" s="81"/>
      <c r="H35" s="81"/>
      <c r="J35" s="90"/>
    </row>
    <row r="36" spans="2:10" ht="15.75">
      <c r="B36" s="51"/>
      <c r="C36" s="84"/>
      <c r="D36" s="101"/>
      <c r="E36" s="101"/>
      <c r="F36" s="82"/>
      <c r="G36" s="81"/>
      <c r="H36" s="81"/>
      <c r="J36" s="90"/>
    </row>
    <row r="37" spans="2:10" ht="15.75">
      <c r="B37" s="51"/>
      <c r="C37" s="84"/>
      <c r="E37" s="51"/>
      <c r="F37" s="85"/>
      <c r="G37" s="81"/>
      <c r="H37" s="81"/>
      <c r="J37" s="90"/>
    </row>
    <row r="38" spans="2:10" ht="15.75">
      <c r="B38" s="51"/>
      <c r="C38" s="84"/>
      <c r="E38" s="51"/>
      <c r="F38" s="81"/>
      <c r="G38" s="82"/>
      <c r="H38" s="82"/>
      <c r="J38" s="90"/>
    </row>
    <row r="39" spans="2:10" ht="15.75">
      <c r="B39" s="51"/>
      <c r="C39" s="84"/>
      <c r="E39" s="51"/>
      <c r="F39" s="81"/>
      <c r="G39" s="85"/>
      <c r="H39" s="85"/>
      <c r="J39" s="90"/>
    </row>
    <row r="40" spans="2:10" ht="15.75">
      <c r="B40" s="51"/>
      <c r="C40" s="84"/>
      <c r="E40" s="51"/>
      <c r="F40" s="81"/>
      <c r="G40" s="81"/>
      <c r="H40" s="81"/>
      <c r="J40" s="90"/>
    </row>
    <row r="41" spans="2:10" ht="15.75">
      <c r="B41" s="51"/>
      <c r="C41" s="84"/>
      <c r="E41" s="51"/>
      <c r="F41" s="81"/>
      <c r="G41" s="81"/>
      <c r="H41" s="81"/>
      <c r="J41" s="90"/>
    </row>
    <row r="42" spans="2:10" ht="15.75">
      <c r="B42" s="51"/>
      <c r="C42" s="86"/>
      <c r="E42" s="51"/>
      <c r="F42" s="81"/>
      <c r="G42" s="81"/>
      <c r="H42" s="81"/>
      <c r="J42" s="90"/>
    </row>
    <row r="43" spans="2:10" ht="15.75">
      <c r="B43" s="52"/>
      <c r="C43" s="55"/>
      <c r="E43" s="51"/>
      <c r="F43" s="81"/>
      <c r="G43" s="81"/>
      <c r="H43" s="81"/>
      <c r="J43" s="90"/>
    </row>
    <row r="44" spans="2:10" ht="15.75">
      <c r="B44" s="54"/>
      <c r="C44" s="56"/>
      <c r="E44" s="51"/>
      <c r="F44" s="81"/>
      <c r="G44" s="81"/>
      <c r="H44" s="81"/>
      <c r="J44" s="90"/>
    </row>
    <row r="45" spans="2:10" ht="15.75">
      <c r="B45" s="54"/>
      <c r="E45" s="51"/>
      <c r="F45" s="81"/>
      <c r="G45" s="81"/>
      <c r="H45" s="81"/>
      <c r="J45" s="90"/>
    </row>
    <row r="46" spans="2:10" ht="15.75">
      <c r="B46" s="54"/>
      <c r="E46" s="52"/>
      <c r="F46" s="82"/>
      <c r="G46" s="81"/>
      <c r="H46" s="81"/>
      <c r="J46" s="90"/>
    </row>
    <row r="47" spans="7:10" ht="15.75">
      <c r="G47" s="81"/>
      <c r="H47" s="81"/>
      <c r="J47" s="90"/>
    </row>
    <row r="48" spans="7:10" ht="15.75">
      <c r="G48" s="82"/>
      <c r="H48" s="82"/>
      <c r="J48" s="90"/>
    </row>
    <row r="49" ht="12.75">
      <c r="J49" s="90"/>
    </row>
    <row r="50" ht="12.75">
      <c r="J50" s="90"/>
    </row>
    <row r="51" spans="8:10" ht="12.75">
      <c r="H51" s="56"/>
      <c r="I51" s="56"/>
      <c r="J51" s="56"/>
    </row>
    <row r="52" ht="12.75">
      <c r="J52" s="90"/>
    </row>
    <row r="53" ht="12.75">
      <c r="J53" s="90"/>
    </row>
    <row r="54" ht="12.75">
      <c r="J54" s="90"/>
    </row>
    <row r="55" ht="12.75">
      <c r="J55" s="90"/>
    </row>
    <row r="56" ht="12.75">
      <c r="J56" s="90"/>
    </row>
    <row r="57" ht="12.75">
      <c r="J57" s="90"/>
    </row>
    <row r="58" ht="12.75">
      <c r="J58" s="90"/>
    </row>
    <row r="59" ht="12.75">
      <c r="J59" s="90"/>
    </row>
    <row r="60" ht="12.75">
      <c r="J60" s="90"/>
    </row>
    <row r="61" ht="12.75">
      <c r="J61" s="90"/>
    </row>
    <row r="62" ht="12.75">
      <c r="J62" s="90"/>
    </row>
    <row r="63" ht="12.75">
      <c r="J63" s="90"/>
    </row>
    <row r="64" ht="12.75">
      <c r="J64" s="90"/>
    </row>
    <row r="65" ht="12.75">
      <c r="J65" s="90"/>
    </row>
    <row r="66" ht="12.75">
      <c r="J66" s="90"/>
    </row>
    <row r="67" ht="12.75">
      <c r="J67" s="90"/>
    </row>
    <row r="68" ht="12.75">
      <c r="J68" s="90"/>
    </row>
    <row r="69" ht="12.75">
      <c r="J69" s="90"/>
    </row>
    <row r="70" ht="12.75">
      <c r="J70" s="90"/>
    </row>
    <row r="71" ht="12.75">
      <c r="J71" s="91"/>
    </row>
    <row r="72" ht="12.75">
      <c r="J72" s="91"/>
    </row>
    <row r="73" ht="12.75">
      <c r="J73" s="90"/>
    </row>
    <row r="74" ht="12.75">
      <c r="J74" s="90"/>
    </row>
    <row r="75" ht="12.75">
      <c r="J75" s="90"/>
    </row>
    <row r="76" ht="12.75">
      <c r="J76" s="90"/>
    </row>
    <row r="77" ht="12.75">
      <c r="J77" s="90"/>
    </row>
    <row r="78" ht="12.75">
      <c r="J78" s="90"/>
    </row>
    <row r="79" ht="12.75">
      <c r="J79" s="90"/>
    </row>
    <row r="80" ht="12.75">
      <c r="J80" s="90"/>
    </row>
    <row r="81" ht="12.75">
      <c r="J81" s="90"/>
    </row>
    <row r="82" ht="12.75">
      <c r="J82" s="90"/>
    </row>
    <row r="83" ht="12.75">
      <c r="J83" s="90"/>
    </row>
    <row r="84" ht="12.75">
      <c r="J84" s="90"/>
    </row>
    <row r="85" ht="12.75">
      <c r="J85" s="90"/>
    </row>
    <row r="86" ht="12.75">
      <c r="J86" s="90"/>
    </row>
    <row r="87" ht="12.75">
      <c r="J87" s="90"/>
    </row>
    <row r="88" ht="12.75">
      <c r="J88" s="90"/>
    </row>
    <row r="89" ht="12.75">
      <c r="J89" s="90"/>
    </row>
    <row r="90" ht="12.75">
      <c r="J90" s="90"/>
    </row>
    <row r="91" ht="12.75">
      <c r="J91" s="90"/>
    </row>
    <row r="92" ht="12.75">
      <c r="J92" s="90"/>
    </row>
    <row r="93" ht="12.75">
      <c r="J93" s="90"/>
    </row>
    <row r="94" ht="12.75">
      <c r="J94" s="90"/>
    </row>
    <row r="95" ht="12.75">
      <c r="J95" s="90"/>
    </row>
    <row r="96" ht="12.75">
      <c r="J96" s="90"/>
    </row>
    <row r="97" ht="12.75">
      <c r="J97" s="90"/>
    </row>
    <row r="98" ht="12.75">
      <c r="J98" s="90"/>
    </row>
    <row r="99" ht="12.75">
      <c r="J99" s="90"/>
    </row>
    <row r="100" ht="12.75">
      <c r="J100" s="90"/>
    </row>
    <row r="101" ht="12.75">
      <c r="J101" s="90"/>
    </row>
    <row r="102" ht="12.75">
      <c r="J102" s="90"/>
    </row>
    <row r="103" ht="12.75">
      <c r="J103" s="90"/>
    </row>
    <row r="104" ht="12.75">
      <c r="J104" s="90"/>
    </row>
    <row r="105" ht="12.75">
      <c r="J105" s="90"/>
    </row>
    <row r="106" ht="12.75">
      <c r="J106" s="90"/>
    </row>
    <row r="107" ht="12.75">
      <c r="J107" s="90"/>
    </row>
    <row r="108" ht="12.75">
      <c r="J108" s="90"/>
    </row>
    <row r="109" ht="12.75">
      <c r="J109" s="90"/>
    </row>
    <row r="110" ht="12.75">
      <c r="J110" s="90"/>
    </row>
    <row r="111" ht="12.75">
      <c r="J111" s="90"/>
    </row>
    <row r="112" ht="12.75">
      <c r="J112" s="90"/>
    </row>
    <row r="113" ht="12.75">
      <c r="J113" s="90"/>
    </row>
    <row r="114" ht="12.75">
      <c r="J114" s="90"/>
    </row>
    <row r="115" ht="12.75">
      <c r="J115" s="90"/>
    </row>
    <row r="116" ht="12.75">
      <c r="J116" s="90"/>
    </row>
    <row r="117" ht="12.75">
      <c r="J117" s="90"/>
    </row>
    <row r="118" ht="12.75">
      <c r="J118" s="90"/>
    </row>
    <row r="119" ht="12.75">
      <c r="J119" s="90"/>
    </row>
    <row r="120" ht="12.75">
      <c r="J120" s="90"/>
    </row>
    <row r="121" ht="12.75">
      <c r="J121" s="90"/>
    </row>
    <row r="122" ht="12.75">
      <c r="J122" s="90"/>
    </row>
    <row r="123" ht="12.75">
      <c r="J123" s="90"/>
    </row>
    <row r="124" ht="12.75">
      <c r="J124" s="90"/>
    </row>
    <row r="125" ht="12.75">
      <c r="J125" s="90"/>
    </row>
    <row r="126" ht="12.75">
      <c r="J126" s="90"/>
    </row>
    <row r="127" ht="12.75">
      <c r="J127" s="90"/>
    </row>
    <row r="128" ht="12.75">
      <c r="J128" s="90"/>
    </row>
    <row r="129" ht="12.75">
      <c r="J129" s="90"/>
    </row>
    <row r="130" ht="12.75">
      <c r="J130" s="90"/>
    </row>
    <row r="131" ht="12.75">
      <c r="J131" s="90"/>
    </row>
    <row r="132" ht="12.75">
      <c r="J132" s="90"/>
    </row>
    <row r="133" ht="12.75">
      <c r="J133" s="90"/>
    </row>
    <row r="134" ht="12.75">
      <c r="J134" s="90"/>
    </row>
    <row r="135" ht="12.75">
      <c r="J135" s="90"/>
    </row>
    <row r="136" ht="12.75">
      <c r="J136" s="90"/>
    </row>
    <row r="137" ht="12.75">
      <c r="J137" s="90"/>
    </row>
    <row r="138" ht="12.75">
      <c r="J138" s="90"/>
    </row>
    <row r="139" ht="12.75">
      <c r="J139" s="90"/>
    </row>
    <row r="140" ht="12.75">
      <c r="J140" s="90"/>
    </row>
    <row r="141" ht="12.75">
      <c r="J141" s="90"/>
    </row>
    <row r="142" ht="12.75">
      <c r="J142" s="90"/>
    </row>
    <row r="143" ht="12.75">
      <c r="J143" s="90"/>
    </row>
    <row r="144" ht="12.75">
      <c r="J144" s="90"/>
    </row>
    <row r="145" ht="12.75">
      <c r="J145" s="90"/>
    </row>
    <row r="146" ht="12.75">
      <c r="J146" s="90"/>
    </row>
    <row r="147" ht="12.75">
      <c r="J147" s="90"/>
    </row>
    <row r="148" ht="12.75">
      <c r="J148" s="90"/>
    </row>
    <row r="149" ht="12.75">
      <c r="J149" s="90"/>
    </row>
    <row r="150" ht="12.75">
      <c r="J150" s="90"/>
    </row>
    <row r="151" ht="12.75">
      <c r="J151" s="90"/>
    </row>
    <row r="152" ht="12.75">
      <c r="J152" s="90"/>
    </row>
    <row r="153" ht="12.75">
      <c r="J153" s="90"/>
    </row>
    <row r="154" ht="12.75">
      <c r="J154" s="90"/>
    </row>
    <row r="155" ht="12.75">
      <c r="J155" s="90"/>
    </row>
    <row r="156" ht="12.75">
      <c r="J156" s="90"/>
    </row>
    <row r="157" ht="12.75">
      <c r="J157" s="90"/>
    </row>
    <row r="158" ht="12.75">
      <c r="J158" s="90"/>
    </row>
    <row r="159" ht="12.75">
      <c r="J159" s="90"/>
    </row>
    <row r="160" ht="12.75">
      <c r="J160" s="90"/>
    </row>
    <row r="161" ht="12.75">
      <c r="J161" s="90"/>
    </row>
    <row r="162" ht="12.75">
      <c r="J162" s="90"/>
    </row>
    <row r="163" ht="12.75">
      <c r="J163" s="90"/>
    </row>
    <row r="164" ht="12.75">
      <c r="J164" s="90"/>
    </row>
    <row r="165" ht="12.75">
      <c r="J165" s="90"/>
    </row>
    <row r="166" ht="12.75">
      <c r="J166" s="90"/>
    </row>
    <row r="167" ht="12.75">
      <c r="J167" s="90"/>
    </row>
    <row r="168" ht="12.75">
      <c r="J168" s="90"/>
    </row>
    <row r="169" ht="12.75">
      <c r="J169" s="90"/>
    </row>
    <row r="170" ht="12.75">
      <c r="J170" s="90"/>
    </row>
    <row r="171" ht="12.75">
      <c r="J171" s="90"/>
    </row>
    <row r="172" ht="12.75">
      <c r="J172" s="90"/>
    </row>
    <row r="173" ht="12.75">
      <c r="J173" s="90"/>
    </row>
    <row r="174" ht="12.75">
      <c r="J174" s="90"/>
    </row>
    <row r="175" ht="12.75">
      <c r="J175" s="90"/>
    </row>
    <row r="176" ht="12.75">
      <c r="J176" s="90"/>
    </row>
    <row r="177" ht="12.75">
      <c r="J177" s="90"/>
    </row>
    <row r="178" ht="12.75">
      <c r="J178" s="90"/>
    </row>
    <row r="179" ht="12.75">
      <c r="J179" s="90"/>
    </row>
    <row r="180" ht="12.75">
      <c r="J180" s="90"/>
    </row>
    <row r="181" ht="12.75">
      <c r="J181" s="90"/>
    </row>
    <row r="182" ht="12.75">
      <c r="J182" s="90"/>
    </row>
    <row r="183" ht="12.75">
      <c r="J183" s="90"/>
    </row>
    <row r="184" ht="12.75">
      <c r="J184" s="90"/>
    </row>
    <row r="185" ht="12.75">
      <c r="J185" s="90"/>
    </row>
    <row r="186" ht="12.75">
      <c r="J186" s="90"/>
    </row>
    <row r="187" ht="12.75">
      <c r="J187" s="90"/>
    </row>
    <row r="188" ht="12.75">
      <c r="J188" s="90"/>
    </row>
    <row r="189" ht="12.75">
      <c r="J189" s="90"/>
    </row>
    <row r="190" ht="12.75">
      <c r="J190" s="90"/>
    </row>
    <row r="191" ht="12.75">
      <c r="J191" s="90"/>
    </row>
    <row r="192" ht="12.75">
      <c r="J192" s="90"/>
    </row>
    <row r="193" ht="12.75">
      <c r="J193" s="90"/>
    </row>
    <row r="194" ht="12.75">
      <c r="J194" s="90"/>
    </row>
    <row r="195" ht="12.75">
      <c r="J195" s="90"/>
    </row>
    <row r="196" ht="12.75">
      <c r="J196" s="90"/>
    </row>
    <row r="197" ht="12.75">
      <c r="J197" s="90"/>
    </row>
    <row r="198" ht="12.75">
      <c r="J198" s="90"/>
    </row>
    <row r="199" ht="12.75">
      <c r="J199" s="90"/>
    </row>
    <row r="200" ht="12.75">
      <c r="J200" s="90"/>
    </row>
    <row r="201" ht="12.75">
      <c r="J201" s="90"/>
    </row>
    <row r="202" ht="12.75">
      <c r="J202" s="90"/>
    </row>
    <row r="203" ht="12.75">
      <c r="J203" s="90"/>
    </row>
    <row r="204" ht="12.75">
      <c r="J204" s="90"/>
    </row>
    <row r="205" ht="12.75">
      <c r="J205" s="90"/>
    </row>
    <row r="206" ht="12.75">
      <c r="J206" s="90"/>
    </row>
    <row r="207" ht="12.75">
      <c r="J207" s="90"/>
    </row>
    <row r="208" ht="12.75">
      <c r="J208" s="90"/>
    </row>
    <row r="209" ht="12.75">
      <c r="J209" s="90"/>
    </row>
    <row r="210" ht="12.75">
      <c r="J210" s="90"/>
    </row>
    <row r="211" ht="12.75">
      <c r="J211" s="90"/>
    </row>
    <row r="212" ht="12.75">
      <c r="J212" s="90"/>
    </row>
    <row r="213" ht="12.75">
      <c r="J213" s="90"/>
    </row>
    <row r="214" ht="12.75">
      <c r="J214" s="90"/>
    </row>
    <row r="215" ht="12.75">
      <c r="J215" s="90"/>
    </row>
    <row r="216" ht="12.75">
      <c r="J216" s="90"/>
    </row>
    <row r="217" ht="12.75">
      <c r="J217" s="90"/>
    </row>
    <row r="218" ht="12.75">
      <c r="J218" s="90"/>
    </row>
    <row r="219" ht="12.75">
      <c r="J219" s="90"/>
    </row>
    <row r="220" ht="12.75">
      <c r="J220" s="90"/>
    </row>
    <row r="221" ht="12.75">
      <c r="J221" s="90"/>
    </row>
    <row r="222" ht="12.75">
      <c r="J222" s="90"/>
    </row>
    <row r="223" ht="12.75">
      <c r="J223" s="90"/>
    </row>
    <row r="224" ht="12.75">
      <c r="J224" s="90"/>
    </row>
    <row r="225" ht="12.75">
      <c r="J225" s="90"/>
    </row>
    <row r="226" ht="12.75">
      <c r="J226" s="90"/>
    </row>
    <row r="227" ht="12.75">
      <c r="J227" s="90"/>
    </row>
    <row r="228" ht="12.75">
      <c r="J228" s="90"/>
    </row>
    <row r="229" ht="12.75">
      <c r="J229" s="90"/>
    </row>
    <row r="230" ht="12.75">
      <c r="J230" s="90"/>
    </row>
    <row r="231" ht="12.75">
      <c r="J231" s="90"/>
    </row>
    <row r="232" ht="12.75">
      <c r="J232" s="90"/>
    </row>
    <row r="233" ht="12.75">
      <c r="J233" s="90"/>
    </row>
    <row r="234" ht="12.75">
      <c r="J234" s="90"/>
    </row>
    <row r="235" ht="12.75">
      <c r="J235" s="90"/>
    </row>
    <row r="236" ht="12.75">
      <c r="J236" s="90"/>
    </row>
    <row r="237" ht="12.75">
      <c r="J237" s="90"/>
    </row>
    <row r="238" ht="12.75">
      <c r="J238" s="90"/>
    </row>
    <row r="239" ht="12.75">
      <c r="J239" s="90"/>
    </row>
    <row r="240" ht="12.75">
      <c r="J240" s="90"/>
    </row>
    <row r="241" ht="12.75">
      <c r="J241" s="90"/>
    </row>
    <row r="242" ht="12.75">
      <c r="J242" s="90"/>
    </row>
    <row r="243" ht="12.75">
      <c r="J243" s="90"/>
    </row>
    <row r="244" ht="12.75">
      <c r="J244" s="90"/>
    </row>
    <row r="245" ht="12.75">
      <c r="J245" s="90"/>
    </row>
    <row r="246" ht="12.75">
      <c r="J246" s="90"/>
    </row>
    <row r="247" ht="12.75">
      <c r="J247" s="90"/>
    </row>
    <row r="248" ht="12.75">
      <c r="J248" s="90"/>
    </row>
    <row r="249" ht="12.75">
      <c r="J249" s="90"/>
    </row>
    <row r="250" ht="12.75">
      <c r="J250" s="90"/>
    </row>
    <row r="251" ht="12.75">
      <c r="J251" s="90"/>
    </row>
    <row r="252" ht="12.75">
      <c r="J252" s="90"/>
    </row>
    <row r="253" ht="12.75">
      <c r="J253" s="90"/>
    </row>
    <row r="254" ht="12.75">
      <c r="J254" s="90"/>
    </row>
    <row r="255" ht="12.75">
      <c r="J255" s="90"/>
    </row>
    <row r="256" ht="12.75">
      <c r="J256" s="90"/>
    </row>
    <row r="257" ht="12.75">
      <c r="J257" s="90"/>
    </row>
    <row r="258" ht="12.75">
      <c r="J258" s="90"/>
    </row>
    <row r="259" ht="12.75">
      <c r="J259" s="90"/>
    </row>
    <row r="260" ht="12.75">
      <c r="J260" s="90"/>
    </row>
    <row r="261" ht="12.75">
      <c r="J261" s="90"/>
    </row>
    <row r="262" ht="12.75">
      <c r="J262" s="90"/>
    </row>
    <row r="263" ht="12.75">
      <c r="J263" s="90"/>
    </row>
    <row r="264" ht="12.75">
      <c r="J264" s="90"/>
    </row>
    <row r="265" ht="12.75">
      <c r="J265" s="90"/>
    </row>
    <row r="266" ht="12.75">
      <c r="J266" s="90"/>
    </row>
    <row r="267" ht="12.75">
      <c r="J267" s="90"/>
    </row>
    <row r="268" ht="12.75">
      <c r="J268" s="90"/>
    </row>
    <row r="269" ht="12.75">
      <c r="J269" s="90"/>
    </row>
    <row r="270" ht="12.75">
      <c r="J270" s="90"/>
    </row>
    <row r="271" ht="12.75">
      <c r="J271" s="90"/>
    </row>
    <row r="272" ht="12.75">
      <c r="J272" s="90"/>
    </row>
    <row r="273" ht="12.75">
      <c r="J273" s="90"/>
    </row>
    <row r="274" ht="12.75">
      <c r="J274" s="90"/>
    </row>
    <row r="275" ht="12.75">
      <c r="J275" s="90"/>
    </row>
    <row r="276" ht="12.75">
      <c r="J276" s="90"/>
    </row>
    <row r="277" ht="12.75">
      <c r="J277" s="90"/>
    </row>
    <row r="278" ht="12.75">
      <c r="J278" s="90"/>
    </row>
    <row r="279" ht="12.75">
      <c r="J279" s="90"/>
    </row>
    <row r="280" ht="12.75">
      <c r="J280" s="90"/>
    </row>
    <row r="281" ht="12.75">
      <c r="J281" s="90"/>
    </row>
    <row r="282" ht="12.75">
      <c r="J282" s="90"/>
    </row>
    <row r="283" ht="12.75">
      <c r="J283" s="90"/>
    </row>
    <row r="284" ht="12.75">
      <c r="J284" s="90"/>
    </row>
    <row r="285" ht="12.75">
      <c r="J285" s="90"/>
    </row>
    <row r="286" ht="12.75">
      <c r="J286" s="90"/>
    </row>
    <row r="287" ht="12.75">
      <c r="J287" s="90"/>
    </row>
    <row r="288" ht="12.75">
      <c r="J288" s="90"/>
    </row>
    <row r="289" ht="12.75">
      <c r="J289" s="90"/>
    </row>
    <row r="290" ht="12.75">
      <c r="J290" s="90"/>
    </row>
    <row r="291" ht="12.75">
      <c r="J291" s="90"/>
    </row>
    <row r="292" ht="12.75">
      <c r="J292" s="90"/>
    </row>
    <row r="293" ht="12.75">
      <c r="J293" s="90"/>
    </row>
    <row r="294" ht="12.75">
      <c r="J294" s="90"/>
    </row>
    <row r="295" ht="12.75">
      <c r="J295" s="90"/>
    </row>
    <row r="296" ht="12.75">
      <c r="J296" s="90"/>
    </row>
    <row r="297" ht="12.75">
      <c r="J297" s="90"/>
    </row>
    <row r="298" ht="12.75">
      <c r="J298" s="90"/>
    </row>
    <row r="299" ht="12.75">
      <c r="J299" s="90"/>
    </row>
    <row r="300" ht="12.75">
      <c r="J300" s="90"/>
    </row>
    <row r="301" ht="12.75">
      <c r="J301" s="90"/>
    </row>
    <row r="302" ht="12.75">
      <c r="J302" s="90"/>
    </row>
    <row r="303" ht="12.75">
      <c r="J303" s="90"/>
    </row>
    <row r="304" ht="12.75">
      <c r="J304" s="90"/>
    </row>
    <row r="305" ht="12.75">
      <c r="J305" s="90"/>
    </row>
    <row r="306" ht="12.75">
      <c r="J306" s="90"/>
    </row>
    <row r="307" ht="12.75">
      <c r="J307" s="90"/>
    </row>
    <row r="308" ht="12.75">
      <c r="J308" s="90"/>
    </row>
    <row r="309" ht="12.75">
      <c r="J309" s="90"/>
    </row>
    <row r="310" ht="12.75">
      <c r="J310" s="90"/>
    </row>
    <row r="311" ht="12.75">
      <c r="J311" s="90"/>
    </row>
    <row r="312" ht="12.75">
      <c r="J312" s="90"/>
    </row>
    <row r="313" ht="12.75">
      <c r="J313" s="90"/>
    </row>
    <row r="314" ht="12.75">
      <c r="J314" s="90"/>
    </row>
    <row r="315" ht="12.75">
      <c r="J315" s="90"/>
    </row>
    <row r="316" ht="12.75">
      <c r="J316" s="90"/>
    </row>
    <row r="317" ht="12.75">
      <c r="J317" s="90"/>
    </row>
    <row r="318" ht="12.75">
      <c r="J318" s="90"/>
    </row>
    <row r="319" ht="12.75">
      <c r="J319" s="90"/>
    </row>
    <row r="320" ht="12.75">
      <c r="J320" s="90"/>
    </row>
    <row r="321" ht="12.75">
      <c r="J321" s="90"/>
    </row>
    <row r="322" ht="12.75">
      <c r="J322" s="90"/>
    </row>
    <row r="323" ht="12.75">
      <c r="J323" s="90"/>
    </row>
    <row r="324" ht="12.75">
      <c r="J324" s="90"/>
    </row>
    <row r="325" ht="12.75">
      <c r="J325" s="90"/>
    </row>
    <row r="326" ht="12.75">
      <c r="J326" s="90"/>
    </row>
    <row r="327" ht="12.75">
      <c r="J327" s="90"/>
    </row>
    <row r="328" ht="12.75">
      <c r="J328" s="90"/>
    </row>
    <row r="329" ht="12.75">
      <c r="J329" s="90"/>
    </row>
    <row r="330" ht="12.75">
      <c r="J330" s="90"/>
    </row>
    <row r="331" ht="12.75">
      <c r="J331" s="90"/>
    </row>
    <row r="332" ht="12.75">
      <c r="J332" s="90"/>
    </row>
    <row r="333" ht="12.75">
      <c r="J333" s="90"/>
    </row>
    <row r="334" ht="12.75">
      <c r="J334" s="90"/>
    </row>
    <row r="335" ht="12.75">
      <c r="J335" s="90"/>
    </row>
    <row r="336" ht="12.75">
      <c r="J336" s="90"/>
    </row>
    <row r="337" ht="12.75">
      <c r="J337" s="90"/>
    </row>
    <row r="338" ht="12.75">
      <c r="J338" s="90"/>
    </row>
    <row r="339" ht="12.75">
      <c r="J339" s="90"/>
    </row>
    <row r="340" ht="12.75">
      <c r="J340" s="90"/>
    </row>
    <row r="341" ht="12.75">
      <c r="J341" s="90"/>
    </row>
    <row r="342" ht="12.75">
      <c r="J342" s="90"/>
    </row>
    <row r="343" ht="12.75">
      <c r="J343" s="90"/>
    </row>
    <row r="344" ht="12.75">
      <c r="J344" s="90"/>
    </row>
    <row r="345" ht="12.75">
      <c r="J345" s="90"/>
    </row>
    <row r="346" ht="12.75">
      <c r="J346" s="90"/>
    </row>
    <row r="347" ht="12.75">
      <c r="J347" s="90"/>
    </row>
    <row r="348" ht="12.75">
      <c r="J348" s="90"/>
    </row>
    <row r="349" ht="12.75">
      <c r="J349" s="90"/>
    </row>
    <row r="350" ht="12.75">
      <c r="J350" s="90"/>
    </row>
    <row r="351" ht="12.75">
      <c r="J351" s="90"/>
    </row>
    <row r="352" ht="12.75">
      <c r="J352" s="90"/>
    </row>
    <row r="353" ht="12.75">
      <c r="J353" s="90"/>
    </row>
    <row r="354" ht="12.75">
      <c r="J354" s="90"/>
    </row>
    <row r="355" ht="12.75">
      <c r="J355" s="90"/>
    </row>
    <row r="356" ht="12.75">
      <c r="J356" s="90"/>
    </row>
    <row r="357" ht="12.75">
      <c r="J357" s="90"/>
    </row>
    <row r="358" ht="12.75">
      <c r="J358" s="90"/>
    </row>
    <row r="359" ht="12.75">
      <c r="J359" s="90"/>
    </row>
    <row r="360" ht="12.75">
      <c r="J360" s="90"/>
    </row>
    <row r="361" ht="12.75">
      <c r="J361" s="90"/>
    </row>
    <row r="362" ht="12.75">
      <c r="J362" s="90"/>
    </row>
    <row r="363" ht="12.75">
      <c r="J363" s="90"/>
    </row>
    <row r="364" ht="12.75">
      <c r="J364" s="90"/>
    </row>
    <row r="365" ht="12.75">
      <c r="J365" s="90"/>
    </row>
    <row r="366" ht="12.75">
      <c r="J366" s="90"/>
    </row>
    <row r="367" ht="12.75">
      <c r="J367" s="90"/>
    </row>
    <row r="368" ht="12.75">
      <c r="J368" s="90"/>
    </row>
    <row r="369" ht="12.75">
      <c r="J369" s="90"/>
    </row>
    <row r="370" ht="12.75">
      <c r="J370" s="90"/>
    </row>
    <row r="371" ht="12.75">
      <c r="J371" s="90"/>
    </row>
    <row r="372" ht="12.75">
      <c r="J372" s="90"/>
    </row>
    <row r="373" ht="12.75">
      <c r="J373" s="90"/>
    </row>
    <row r="374" ht="12.75">
      <c r="J374" s="90"/>
    </row>
    <row r="375" ht="12.75">
      <c r="J375" s="90"/>
    </row>
    <row r="376" ht="12.75">
      <c r="J376" s="90"/>
    </row>
    <row r="377" ht="12.75">
      <c r="J377" s="90"/>
    </row>
    <row r="378" ht="12.75">
      <c r="J378" s="90"/>
    </row>
    <row r="379" ht="12.75">
      <c r="J379" s="90"/>
    </row>
    <row r="380" ht="12.75">
      <c r="J380" s="90"/>
    </row>
    <row r="381" ht="12.75">
      <c r="J381" s="90"/>
    </row>
    <row r="382" ht="12.75">
      <c r="J382" s="90"/>
    </row>
    <row r="383" ht="12.75">
      <c r="J383" s="90"/>
    </row>
    <row r="384" ht="12.75">
      <c r="J384" s="90"/>
    </row>
    <row r="385" ht="12.75">
      <c r="J385" s="90"/>
    </row>
    <row r="386" ht="12.75">
      <c r="J386" s="90"/>
    </row>
    <row r="387" ht="12.75">
      <c r="J387" s="90"/>
    </row>
    <row r="388" ht="12.75">
      <c r="J388" s="90"/>
    </row>
    <row r="389" ht="12.75">
      <c r="J389" s="90"/>
    </row>
    <row r="390" ht="12.75">
      <c r="J390" s="90"/>
    </row>
    <row r="391" ht="12.75">
      <c r="J391" s="90"/>
    </row>
    <row r="392" ht="12.75">
      <c r="J392" s="90"/>
    </row>
    <row r="393" ht="12.75">
      <c r="J393" s="90"/>
    </row>
    <row r="394" ht="12.75">
      <c r="J394" s="90"/>
    </row>
    <row r="395" ht="12.75">
      <c r="J395" s="90"/>
    </row>
    <row r="396" ht="12.75">
      <c r="J396" s="90"/>
    </row>
    <row r="397" ht="12.75">
      <c r="J397" s="90"/>
    </row>
    <row r="398" ht="12.75">
      <c r="J398" s="90"/>
    </row>
    <row r="399" ht="12.75">
      <c r="J399" s="90"/>
    </row>
    <row r="400" ht="12.75">
      <c r="J400" s="90"/>
    </row>
    <row r="401" ht="12.75">
      <c r="J401" s="90"/>
    </row>
    <row r="402" ht="12.75">
      <c r="J402" s="90"/>
    </row>
    <row r="403" ht="12.75">
      <c r="J403" s="90"/>
    </row>
    <row r="404" ht="12.75">
      <c r="J404" s="90"/>
    </row>
    <row r="405" ht="12.75">
      <c r="J405" s="90"/>
    </row>
    <row r="406" ht="12.75">
      <c r="J406" s="90"/>
    </row>
    <row r="407" ht="12.75">
      <c r="J407" s="90"/>
    </row>
    <row r="408" ht="12.75">
      <c r="J408" s="90"/>
    </row>
    <row r="409" ht="12.75">
      <c r="J409" s="90"/>
    </row>
    <row r="410" ht="12.75">
      <c r="J410" s="90"/>
    </row>
    <row r="411" ht="12.75">
      <c r="J411" s="90"/>
    </row>
    <row r="412" ht="12.75">
      <c r="J412" s="90"/>
    </row>
    <row r="413" ht="12.75">
      <c r="J413" s="90"/>
    </row>
    <row r="414" ht="12.75">
      <c r="J414" s="90"/>
    </row>
    <row r="415" ht="12.75">
      <c r="J415" s="90"/>
    </row>
    <row r="416" ht="12.75">
      <c r="J416" s="90"/>
    </row>
    <row r="417" ht="12.75">
      <c r="J417" s="90"/>
    </row>
    <row r="418" ht="12.75">
      <c r="J418" s="90"/>
    </row>
    <row r="419" ht="12.75">
      <c r="J419" s="90"/>
    </row>
    <row r="420" ht="12.75">
      <c r="J420" s="90"/>
    </row>
    <row r="421" ht="12.75">
      <c r="J421" s="90"/>
    </row>
    <row r="422" ht="12.75">
      <c r="J422" s="90"/>
    </row>
    <row r="423" ht="12.75">
      <c r="J423" s="90"/>
    </row>
    <row r="424" ht="12.75">
      <c r="J424" s="90"/>
    </row>
    <row r="425" ht="12.75">
      <c r="J425" s="90"/>
    </row>
    <row r="426" ht="12.75">
      <c r="J426" s="90"/>
    </row>
    <row r="427" ht="12.75">
      <c r="J427" s="90"/>
    </row>
    <row r="428" ht="12.75">
      <c r="J428" s="90"/>
    </row>
    <row r="429" ht="12.75">
      <c r="J429" s="90"/>
    </row>
    <row r="430" ht="12.75">
      <c r="J430" s="90"/>
    </row>
    <row r="431" ht="12.75">
      <c r="J431" s="90"/>
    </row>
    <row r="432" ht="12.75">
      <c r="J432" s="90"/>
    </row>
    <row r="433" ht="12.75">
      <c r="J433" s="90"/>
    </row>
    <row r="434" ht="12.75">
      <c r="J434" s="90"/>
    </row>
    <row r="435" ht="12.75">
      <c r="J435" s="90"/>
    </row>
    <row r="436" ht="12.75">
      <c r="J436" s="90"/>
    </row>
    <row r="437" ht="12.75">
      <c r="J437" s="90"/>
    </row>
    <row r="438" ht="12.75">
      <c r="J438" s="90"/>
    </row>
    <row r="439" ht="12.75">
      <c r="J439" s="90"/>
    </row>
    <row r="440" ht="12.75">
      <c r="J440" s="90"/>
    </row>
    <row r="441" ht="12.75">
      <c r="J441" s="90"/>
    </row>
    <row r="442" ht="12.75">
      <c r="J442" s="90"/>
    </row>
    <row r="443" ht="12.75">
      <c r="J443" s="90"/>
    </row>
    <row r="444" ht="12.75">
      <c r="J444" s="90"/>
    </row>
    <row r="445" ht="12.75">
      <c r="J445" s="90"/>
    </row>
    <row r="446" ht="12.75">
      <c r="J446" s="90"/>
    </row>
    <row r="447" ht="12.75">
      <c r="J447" s="90"/>
    </row>
    <row r="448" ht="12.75">
      <c r="J448" s="90"/>
    </row>
    <row r="449" ht="12.75">
      <c r="J449" s="90"/>
    </row>
    <row r="450" ht="12.75">
      <c r="J450" s="90"/>
    </row>
    <row r="451" ht="12.75">
      <c r="J451" s="90"/>
    </row>
    <row r="452" ht="12.75">
      <c r="J452" s="90"/>
    </row>
    <row r="453" ht="12.75">
      <c r="J453" s="90"/>
    </row>
    <row r="454" ht="12.75">
      <c r="J454" s="90"/>
    </row>
    <row r="455" ht="12.75">
      <c r="J455" s="90"/>
    </row>
    <row r="456" ht="12.75">
      <c r="J456" s="90"/>
    </row>
    <row r="457" ht="12.75">
      <c r="J457" s="90"/>
    </row>
    <row r="458" ht="12.75">
      <c r="J458" s="90"/>
    </row>
    <row r="459" ht="12.75">
      <c r="J459" s="90"/>
    </row>
    <row r="460" ht="12.75">
      <c r="J460" s="90"/>
    </row>
    <row r="461" ht="12.75">
      <c r="J461" s="90"/>
    </row>
    <row r="462" ht="12.75">
      <c r="J462" s="90"/>
    </row>
    <row r="463" ht="12.75">
      <c r="J463" s="90"/>
    </row>
    <row r="464" ht="12.75">
      <c r="J464" s="90"/>
    </row>
    <row r="465" ht="12.75">
      <c r="J465" s="90"/>
    </row>
    <row r="466" ht="12.75">
      <c r="J466" s="90"/>
    </row>
    <row r="467" ht="12.75">
      <c r="J467" s="90"/>
    </row>
    <row r="468" ht="12.75">
      <c r="J468" s="90"/>
    </row>
    <row r="469" ht="12.75">
      <c r="J469" s="90"/>
    </row>
    <row r="470" ht="12.75">
      <c r="J470" s="90"/>
    </row>
    <row r="471" ht="12.75">
      <c r="J471" s="90"/>
    </row>
    <row r="472" ht="12.75">
      <c r="J472" s="90"/>
    </row>
    <row r="473" ht="12.75">
      <c r="J473" s="90"/>
    </row>
    <row r="474" ht="12.75">
      <c r="J474" s="90"/>
    </row>
    <row r="475" ht="12.75">
      <c r="J475" s="90"/>
    </row>
    <row r="476" ht="12.75">
      <c r="J476" s="90"/>
    </row>
    <row r="477" ht="12.75">
      <c r="J477" s="90"/>
    </row>
    <row r="478" ht="12.75">
      <c r="J478" s="90"/>
    </row>
    <row r="479" ht="12.75">
      <c r="J479" s="90"/>
    </row>
    <row r="480" ht="12.75">
      <c r="J480" s="90"/>
    </row>
    <row r="481" ht="12.75">
      <c r="J481" s="90"/>
    </row>
    <row r="482" ht="12.75">
      <c r="J482" s="90"/>
    </row>
    <row r="483" ht="12.75">
      <c r="J483" s="90"/>
    </row>
    <row r="484" ht="12.75">
      <c r="J484" s="90"/>
    </row>
    <row r="485" ht="12.75">
      <c r="J485" s="90"/>
    </row>
    <row r="486" ht="12.75">
      <c r="J486" s="90"/>
    </row>
    <row r="487" ht="12.75">
      <c r="J487" s="90"/>
    </row>
    <row r="488" ht="12.75">
      <c r="J488" s="90"/>
    </row>
    <row r="489" ht="12.75">
      <c r="J489" s="90"/>
    </row>
    <row r="490" ht="12.75">
      <c r="J490" s="90"/>
    </row>
    <row r="491" ht="12.75">
      <c r="J491" s="90"/>
    </row>
    <row r="492" ht="12.75">
      <c r="J492" s="90"/>
    </row>
    <row r="493" ht="12.75">
      <c r="J493" s="90"/>
    </row>
    <row r="494" ht="12.75">
      <c r="J494" s="90"/>
    </row>
    <row r="495" ht="12.75">
      <c r="J495" s="90"/>
    </row>
    <row r="496" ht="12.75">
      <c r="J496" s="90"/>
    </row>
    <row r="497" ht="12.75">
      <c r="J497" s="90"/>
    </row>
    <row r="498" ht="12.75">
      <c r="J498" s="90"/>
    </row>
    <row r="499" ht="12.75">
      <c r="J499" s="90"/>
    </row>
    <row r="500" ht="12.75">
      <c r="J500" s="90"/>
    </row>
    <row r="501" ht="12.75">
      <c r="J501" s="90"/>
    </row>
    <row r="502" ht="12.75">
      <c r="J502" s="90"/>
    </row>
    <row r="503" ht="12.75">
      <c r="J503" s="90"/>
    </row>
    <row r="504" ht="12.75">
      <c r="J504" s="90"/>
    </row>
    <row r="505" ht="12.75">
      <c r="J505" s="90"/>
    </row>
    <row r="506" ht="12.75">
      <c r="J506" s="90"/>
    </row>
    <row r="507" ht="12.75">
      <c r="J507" s="90"/>
    </row>
    <row r="508" ht="12.75">
      <c r="J508" s="90"/>
    </row>
    <row r="509" ht="12.75">
      <c r="J509" s="90"/>
    </row>
    <row r="510" ht="12.75">
      <c r="J510" s="90"/>
    </row>
    <row r="511" ht="12.75">
      <c r="J511" s="90"/>
    </row>
    <row r="512" ht="12.75">
      <c r="J512" s="90"/>
    </row>
    <row r="513" ht="12.75">
      <c r="J513" s="90"/>
    </row>
    <row r="514" ht="12.75">
      <c r="J514" s="90"/>
    </row>
    <row r="515" ht="12.75">
      <c r="J515" s="90"/>
    </row>
    <row r="516" ht="12.75">
      <c r="J516" s="90"/>
    </row>
    <row r="517" ht="12.75">
      <c r="J517" s="90"/>
    </row>
    <row r="518" ht="12.75">
      <c r="J518" s="90"/>
    </row>
    <row r="519" ht="12.75">
      <c r="J519" s="90"/>
    </row>
    <row r="520" ht="12.75">
      <c r="J520" s="90"/>
    </row>
    <row r="521" ht="12.75">
      <c r="J521" s="90"/>
    </row>
    <row r="522" ht="12.75">
      <c r="J522" s="90"/>
    </row>
    <row r="523" ht="12.75">
      <c r="J523" s="90"/>
    </row>
    <row r="524" ht="12.75">
      <c r="J524" s="90"/>
    </row>
    <row r="525" ht="12.75">
      <c r="J525" s="90"/>
    </row>
    <row r="526" ht="12.75">
      <c r="J526" s="90"/>
    </row>
    <row r="527" ht="12.75">
      <c r="J527" s="90"/>
    </row>
    <row r="528" ht="12.75">
      <c r="J528" s="90"/>
    </row>
    <row r="529" ht="12.75">
      <c r="J529" s="90"/>
    </row>
    <row r="530" ht="12.75">
      <c r="J530" s="90"/>
    </row>
    <row r="531" ht="12.75">
      <c r="J531" s="90"/>
    </row>
    <row r="532" ht="12.75">
      <c r="J532" s="90"/>
    </row>
    <row r="533" ht="12.75">
      <c r="J533" s="90"/>
    </row>
    <row r="534" ht="12.75">
      <c r="J534" s="90"/>
    </row>
    <row r="535" ht="12.75">
      <c r="J535" s="90"/>
    </row>
    <row r="536" ht="12.75">
      <c r="J536" s="90"/>
    </row>
    <row r="537" ht="12.75">
      <c r="J537" s="90"/>
    </row>
    <row r="538" ht="12.75">
      <c r="J538" s="90"/>
    </row>
    <row r="539" ht="12.75">
      <c r="J539" s="90"/>
    </row>
    <row r="540" ht="12.75">
      <c r="J540" s="90"/>
    </row>
    <row r="541" ht="12.75">
      <c r="J541" s="90"/>
    </row>
    <row r="542" ht="12.75">
      <c r="J542" s="90"/>
    </row>
    <row r="543" ht="12.75">
      <c r="J543" s="90"/>
    </row>
    <row r="544" ht="12.75">
      <c r="J544" s="90"/>
    </row>
    <row r="545" ht="12.75">
      <c r="J545" s="90"/>
    </row>
    <row r="546" ht="12.75">
      <c r="J546" s="90"/>
    </row>
    <row r="547" ht="12.75">
      <c r="J547" s="90"/>
    </row>
    <row r="548" ht="12.75">
      <c r="J548" s="90"/>
    </row>
    <row r="549" ht="12.75">
      <c r="J549" s="90"/>
    </row>
    <row r="550" ht="12.75">
      <c r="J550" s="90"/>
    </row>
    <row r="551" ht="12.75">
      <c r="J551" s="90"/>
    </row>
    <row r="552" ht="12.75">
      <c r="J552" s="90"/>
    </row>
    <row r="553" ht="12.75">
      <c r="J553" s="90"/>
    </row>
    <row r="554" ht="12.75">
      <c r="J554" s="90"/>
    </row>
    <row r="555" ht="12.75">
      <c r="J555" s="90"/>
    </row>
    <row r="556" ht="12.75">
      <c r="J556" s="90"/>
    </row>
    <row r="557" ht="12.75">
      <c r="J557" s="90"/>
    </row>
    <row r="558" ht="12.75">
      <c r="J558" s="90"/>
    </row>
    <row r="559" ht="12.75">
      <c r="J559" s="90"/>
    </row>
    <row r="560" ht="12.75">
      <c r="J560" s="90"/>
    </row>
    <row r="561" ht="12.75">
      <c r="J561" s="90"/>
    </row>
    <row r="562" ht="12.75">
      <c r="J562" s="90"/>
    </row>
    <row r="563" ht="12.75">
      <c r="J563" s="90"/>
    </row>
    <row r="564" ht="12.75">
      <c r="J564" s="90"/>
    </row>
    <row r="565" ht="12.75">
      <c r="J565" s="90"/>
    </row>
    <row r="566" ht="12.75">
      <c r="J566" s="90"/>
    </row>
    <row r="567" ht="12.75">
      <c r="J567" s="90"/>
    </row>
    <row r="568" ht="12.75">
      <c r="J568" s="90"/>
    </row>
    <row r="569" ht="12.75">
      <c r="J569" s="90"/>
    </row>
    <row r="570" ht="12.75">
      <c r="J570" s="90"/>
    </row>
    <row r="571" ht="12.75">
      <c r="J571" s="90"/>
    </row>
    <row r="572" ht="12.75">
      <c r="J572" s="90"/>
    </row>
    <row r="573" ht="12.75">
      <c r="J573" s="90"/>
    </row>
    <row r="574" ht="12.75">
      <c r="J574" s="90"/>
    </row>
    <row r="575" ht="12.75">
      <c r="J575" s="90"/>
    </row>
    <row r="576" ht="12.75">
      <c r="J576" s="90"/>
    </row>
    <row r="577" ht="12.75">
      <c r="J577" s="90"/>
    </row>
    <row r="578" ht="12.75">
      <c r="J578" s="90"/>
    </row>
    <row r="579" ht="12.75">
      <c r="J579" s="90"/>
    </row>
    <row r="580" ht="12.75">
      <c r="J580" s="90"/>
    </row>
    <row r="581" ht="12.75">
      <c r="J581" s="90"/>
    </row>
    <row r="582" ht="12.75">
      <c r="J582" s="90"/>
    </row>
    <row r="583" ht="12.75">
      <c r="J583" s="90"/>
    </row>
    <row r="584" ht="12.75">
      <c r="J584" s="90"/>
    </row>
    <row r="585" ht="12.75">
      <c r="J585" s="90"/>
    </row>
    <row r="586" ht="12.75">
      <c r="J586" s="90"/>
    </row>
    <row r="587" ht="12.75">
      <c r="J587" s="90"/>
    </row>
    <row r="588" ht="12.75">
      <c r="J588" s="90"/>
    </row>
    <row r="589" ht="12.75">
      <c r="J589" s="90"/>
    </row>
    <row r="590" ht="12.75">
      <c r="J590" s="90"/>
    </row>
    <row r="591" ht="12.75">
      <c r="J591" s="90"/>
    </row>
    <row r="592" ht="12.75">
      <c r="J592" s="90"/>
    </row>
    <row r="593" ht="12.75">
      <c r="J593" s="90"/>
    </row>
    <row r="594" ht="12.75">
      <c r="J594" s="90"/>
    </row>
    <row r="595" ht="12.75">
      <c r="J595" s="90"/>
    </row>
    <row r="596" ht="12.75">
      <c r="J596" s="90"/>
    </row>
    <row r="597" ht="12.75">
      <c r="J597" s="90"/>
    </row>
    <row r="598" ht="12.75">
      <c r="J598" s="90"/>
    </row>
    <row r="599" ht="12.75">
      <c r="J599" s="90"/>
    </row>
    <row r="600" ht="12.75">
      <c r="J600" s="90"/>
    </row>
    <row r="601" ht="12.75">
      <c r="J601" s="90"/>
    </row>
    <row r="602" ht="12.75">
      <c r="J602" s="90"/>
    </row>
    <row r="603" ht="12.75">
      <c r="J603" s="90"/>
    </row>
    <row r="604" ht="12.75">
      <c r="J604" s="90"/>
    </row>
    <row r="605" ht="12.75">
      <c r="J605" s="90"/>
    </row>
    <row r="606" ht="12.75">
      <c r="J606" s="90"/>
    </row>
    <row r="607" ht="12.75">
      <c r="J607" s="90"/>
    </row>
    <row r="608" ht="12.75">
      <c r="J608" s="90"/>
    </row>
    <row r="609" ht="12.75">
      <c r="J609" s="90"/>
    </row>
    <row r="610" ht="12.75">
      <c r="J610" s="90"/>
    </row>
    <row r="611" ht="12.75">
      <c r="J611" s="90"/>
    </row>
    <row r="612" ht="12.75">
      <c r="J612" s="90"/>
    </row>
    <row r="613" ht="12.75">
      <c r="J613" s="90"/>
    </row>
    <row r="614" ht="12.75">
      <c r="J614" s="90"/>
    </row>
    <row r="615" ht="12.75">
      <c r="J615" s="90"/>
    </row>
    <row r="616" ht="12.75">
      <c r="J616" s="90"/>
    </row>
    <row r="617" ht="12.75">
      <c r="J617" s="90"/>
    </row>
    <row r="618" ht="12.75">
      <c r="J618" s="90"/>
    </row>
    <row r="619" ht="12.75">
      <c r="J619" s="90"/>
    </row>
    <row r="620" ht="12.75">
      <c r="J620" s="90"/>
    </row>
    <row r="621" ht="12.75">
      <c r="J621" s="90"/>
    </row>
    <row r="622" ht="12.75">
      <c r="J622" s="90"/>
    </row>
    <row r="623" ht="12.75">
      <c r="J623" s="90"/>
    </row>
    <row r="624" ht="12.75">
      <c r="J624" s="90"/>
    </row>
    <row r="625" ht="12.75">
      <c r="J625" s="90"/>
    </row>
    <row r="626" ht="12.75">
      <c r="J626" s="90"/>
    </row>
    <row r="627" ht="12.75">
      <c r="J627" s="90"/>
    </row>
    <row r="628" ht="12.75">
      <c r="J628" s="90"/>
    </row>
    <row r="629" ht="12.75">
      <c r="J629" s="90"/>
    </row>
    <row r="630" ht="12.75">
      <c r="J630" s="90"/>
    </row>
    <row r="631" ht="12.75">
      <c r="J631" s="90"/>
    </row>
    <row r="632" ht="12.75">
      <c r="J632" s="90"/>
    </row>
    <row r="633" ht="12.75">
      <c r="J633" s="90"/>
    </row>
    <row r="634" ht="12.75">
      <c r="J634" s="90"/>
    </row>
    <row r="635" ht="12.75">
      <c r="J635" s="90"/>
    </row>
    <row r="636" ht="12.75">
      <c r="J636" s="90"/>
    </row>
    <row r="637" ht="12.75">
      <c r="J637" s="90"/>
    </row>
    <row r="638" ht="12.75">
      <c r="J638" s="90"/>
    </row>
    <row r="639" ht="12.75">
      <c r="J639" s="90"/>
    </row>
    <row r="640" ht="12.75">
      <c r="J640" s="90"/>
    </row>
    <row r="641" ht="12.75">
      <c r="J641" s="90"/>
    </row>
    <row r="642" ht="12.75">
      <c r="J642" s="90"/>
    </row>
    <row r="643" ht="12.75">
      <c r="J643" s="90"/>
    </row>
    <row r="644" ht="12.75">
      <c r="J644" s="90"/>
    </row>
    <row r="645" ht="12.75">
      <c r="J645" s="90"/>
    </row>
    <row r="646" ht="12.75">
      <c r="J646" s="90"/>
    </row>
    <row r="647" ht="12.75">
      <c r="J647" s="90"/>
    </row>
    <row r="648" ht="12.75">
      <c r="J648" s="90"/>
    </row>
    <row r="649" ht="12.75">
      <c r="J649" s="90"/>
    </row>
    <row r="650" ht="12.75">
      <c r="J650" s="90"/>
    </row>
    <row r="651" ht="12.75">
      <c r="J651" s="90"/>
    </row>
    <row r="652" ht="12.75">
      <c r="J652" s="90"/>
    </row>
    <row r="653" ht="12.75">
      <c r="J653" s="90"/>
    </row>
    <row r="654" ht="12.75">
      <c r="J654" s="90"/>
    </row>
    <row r="655" ht="12.75">
      <c r="J655" s="90"/>
    </row>
    <row r="656" ht="12.75">
      <c r="J656" s="90"/>
    </row>
    <row r="657" ht="12.75">
      <c r="J657" s="90"/>
    </row>
    <row r="658" ht="12.75">
      <c r="J658" s="90"/>
    </row>
    <row r="659" ht="12.75">
      <c r="J659" s="90"/>
    </row>
    <row r="660" ht="12.75">
      <c r="J660" s="90"/>
    </row>
    <row r="661" ht="12.75">
      <c r="J661" s="90"/>
    </row>
    <row r="662" ht="12.75">
      <c r="J662" s="90"/>
    </row>
    <row r="663" ht="12.75">
      <c r="J663" s="90"/>
    </row>
    <row r="664" ht="12.75">
      <c r="J664" s="90"/>
    </row>
    <row r="665" ht="12.75">
      <c r="J665" s="90"/>
    </row>
    <row r="666" ht="12.75">
      <c r="J666" s="90"/>
    </row>
    <row r="667" ht="12.75">
      <c r="J667" s="90"/>
    </row>
    <row r="668" ht="12.75">
      <c r="J668" s="90"/>
    </row>
    <row r="669" ht="12.75">
      <c r="J669" s="90"/>
    </row>
    <row r="670" ht="12.75">
      <c r="J670" s="90"/>
    </row>
    <row r="671" ht="12.75">
      <c r="J671" s="90"/>
    </row>
    <row r="672" ht="12.75">
      <c r="J672" s="90"/>
    </row>
    <row r="673" ht="12.75">
      <c r="J673" s="90"/>
    </row>
    <row r="674" ht="12.75">
      <c r="J674" s="90"/>
    </row>
    <row r="675" ht="12.75">
      <c r="J675" s="90"/>
    </row>
    <row r="676" ht="12.75">
      <c r="J676" s="90"/>
    </row>
    <row r="677" ht="12.75">
      <c r="J677" s="90"/>
    </row>
    <row r="678" ht="12.75">
      <c r="J678" s="90"/>
    </row>
    <row r="679" ht="12.75">
      <c r="J679" s="90"/>
    </row>
    <row r="680" ht="12.75">
      <c r="J680" s="90"/>
    </row>
    <row r="681" ht="12.75">
      <c r="J681" s="90"/>
    </row>
    <row r="682" ht="12.75">
      <c r="J682" s="90"/>
    </row>
    <row r="683" ht="12.75">
      <c r="J683" s="90"/>
    </row>
    <row r="684" ht="12.75">
      <c r="J684" s="90"/>
    </row>
    <row r="685" ht="12.75">
      <c r="J685" s="90"/>
    </row>
    <row r="686" ht="12.75">
      <c r="J686" s="90"/>
    </row>
    <row r="687" ht="12.75">
      <c r="J687" s="90"/>
    </row>
    <row r="688" ht="12.75">
      <c r="J688" s="90"/>
    </row>
    <row r="689" ht="12.75">
      <c r="J689" s="90"/>
    </row>
    <row r="690" ht="12.75">
      <c r="J690" s="90"/>
    </row>
    <row r="691" ht="12.75">
      <c r="J691" s="90"/>
    </row>
    <row r="692" ht="12.75">
      <c r="J692" s="90"/>
    </row>
    <row r="693" ht="12.75">
      <c r="J693" s="90"/>
    </row>
    <row r="694" ht="12.75">
      <c r="J694" s="90"/>
    </row>
    <row r="695" ht="12.75">
      <c r="J695" s="90"/>
    </row>
    <row r="696" ht="12.75">
      <c r="J696" s="90"/>
    </row>
    <row r="697" ht="12.75">
      <c r="J697" s="90"/>
    </row>
    <row r="698" ht="12.75">
      <c r="J698" s="90"/>
    </row>
    <row r="699" ht="12.75">
      <c r="J699" s="90"/>
    </row>
    <row r="700" ht="12.75">
      <c r="J700" s="90"/>
    </row>
    <row r="701" ht="12.75">
      <c r="J701" s="90"/>
    </row>
    <row r="702" ht="12.75">
      <c r="J702" s="90"/>
    </row>
    <row r="703" ht="12.75">
      <c r="J703" s="90"/>
    </row>
    <row r="704" ht="12.75">
      <c r="J704" s="90"/>
    </row>
    <row r="705" ht="12.75">
      <c r="J705" s="90"/>
    </row>
    <row r="706" ht="12.75">
      <c r="J706" s="90"/>
    </row>
    <row r="707" ht="12.75">
      <c r="J707" s="90"/>
    </row>
    <row r="708" ht="12.75">
      <c r="J708" s="90"/>
    </row>
    <row r="709" ht="12.75">
      <c r="J709" s="90"/>
    </row>
    <row r="710" ht="12.75">
      <c r="J710" s="90"/>
    </row>
    <row r="711" ht="12.75">
      <c r="J711" s="90"/>
    </row>
    <row r="712" ht="12.75">
      <c r="J712" s="90"/>
    </row>
    <row r="713" ht="12.75">
      <c r="J713" s="90"/>
    </row>
    <row r="714" ht="12.75">
      <c r="J714" s="90"/>
    </row>
    <row r="715" ht="12.75">
      <c r="J715" s="90"/>
    </row>
    <row r="716" ht="12.75">
      <c r="J716" s="90"/>
    </row>
    <row r="717" ht="12.75">
      <c r="J717" s="90"/>
    </row>
    <row r="718" ht="12.75">
      <c r="J718" s="90"/>
    </row>
    <row r="719" ht="12.75">
      <c r="J719" s="90"/>
    </row>
    <row r="720" ht="12.75">
      <c r="J720" s="90"/>
    </row>
    <row r="721" ht="12.75">
      <c r="J721" s="90"/>
    </row>
    <row r="722" ht="12.75">
      <c r="J722" s="90"/>
    </row>
    <row r="723" ht="12.75">
      <c r="J723" s="90"/>
    </row>
    <row r="724" ht="12.75">
      <c r="J724" s="90"/>
    </row>
    <row r="725" ht="12.75">
      <c r="J725" s="90"/>
    </row>
    <row r="726" ht="12.75">
      <c r="J726" s="90"/>
    </row>
    <row r="727" ht="12.75">
      <c r="J727" s="90"/>
    </row>
    <row r="728" ht="12.75">
      <c r="J728" s="90"/>
    </row>
    <row r="729" ht="12.75">
      <c r="J729" s="90"/>
    </row>
    <row r="730" ht="12.75">
      <c r="J730" s="90"/>
    </row>
    <row r="731" ht="12.75">
      <c r="J731" s="90"/>
    </row>
    <row r="732" ht="12.75">
      <c r="J732" s="90"/>
    </row>
    <row r="733" ht="12.75">
      <c r="J733" s="90"/>
    </row>
    <row r="734" ht="12.75">
      <c r="J734" s="90"/>
    </row>
    <row r="735" ht="12.75">
      <c r="J735" s="90"/>
    </row>
    <row r="736" ht="12.75">
      <c r="J736" s="90"/>
    </row>
    <row r="737" ht="12.75">
      <c r="J737" s="90"/>
    </row>
    <row r="738" ht="12.75">
      <c r="J738" s="90"/>
    </row>
    <row r="739" ht="12.75">
      <c r="J739" s="90"/>
    </row>
    <row r="740" ht="12.75">
      <c r="J740" s="90"/>
    </row>
    <row r="741" ht="12.75">
      <c r="J741" s="90"/>
    </row>
    <row r="742" ht="12.75">
      <c r="J742" s="90"/>
    </row>
    <row r="743" ht="12.75">
      <c r="J743" s="90"/>
    </row>
    <row r="744" ht="12.75">
      <c r="J744" s="90"/>
    </row>
    <row r="745" ht="12.75">
      <c r="J745" s="90"/>
    </row>
    <row r="746" ht="12.75">
      <c r="J746" s="90"/>
    </row>
    <row r="747" ht="12.75">
      <c r="J747" s="90"/>
    </row>
    <row r="748" ht="12.75">
      <c r="J748" s="90"/>
    </row>
    <row r="749" ht="12.75">
      <c r="J749" s="90"/>
    </row>
    <row r="750" ht="12.75">
      <c r="J750" s="90"/>
    </row>
    <row r="751" ht="12.75">
      <c r="J751" s="90"/>
    </row>
    <row r="752" ht="12.75">
      <c r="J752" s="90"/>
    </row>
    <row r="753" ht="12.75">
      <c r="J753" s="90"/>
    </row>
    <row r="754" ht="12.75">
      <c r="J754" s="90"/>
    </row>
    <row r="755" ht="12.75">
      <c r="J755" s="90"/>
    </row>
    <row r="756" ht="12.75">
      <c r="J756" s="90"/>
    </row>
    <row r="757" ht="12.75">
      <c r="J757" s="90"/>
    </row>
    <row r="758" ht="12.75">
      <c r="J758" s="90"/>
    </row>
    <row r="759" ht="12.75">
      <c r="J759" s="90"/>
    </row>
    <row r="760" ht="12.75">
      <c r="J760" s="90"/>
    </row>
    <row r="761" ht="12.75">
      <c r="J761" s="90"/>
    </row>
    <row r="762" ht="12.75">
      <c r="J762" s="90"/>
    </row>
    <row r="763" ht="12.75">
      <c r="J763" s="90"/>
    </row>
    <row r="764" ht="12.75">
      <c r="J764" s="90"/>
    </row>
    <row r="765" ht="12.75">
      <c r="J765" s="90"/>
    </row>
    <row r="766" ht="12.75">
      <c r="J766" s="90"/>
    </row>
    <row r="767" ht="12.75">
      <c r="J767" s="90"/>
    </row>
    <row r="768" ht="12.75">
      <c r="J768" s="90"/>
    </row>
    <row r="769" ht="12.75">
      <c r="J769" s="90"/>
    </row>
    <row r="770" ht="12.75">
      <c r="J770" s="90"/>
    </row>
    <row r="771" ht="12.75">
      <c r="J771" s="90"/>
    </row>
    <row r="772" ht="12.75">
      <c r="J772" s="90"/>
    </row>
    <row r="773" ht="12.75">
      <c r="J773" s="90"/>
    </row>
    <row r="774" ht="12.75">
      <c r="J774" s="90"/>
    </row>
    <row r="775" ht="12.75">
      <c r="J775" s="90"/>
    </row>
    <row r="776" ht="12.75">
      <c r="J776" s="90"/>
    </row>
    <row r="777" ht="12.75">
      <c r="J777" s="90"/>
    </row>
    <row r="778" ht="12.75">
      <c r="J778" s="90"/>
    </row>
    <row r="779" ht="12.75">
      <c r="J779" s="90"/>
    </row>
    <row r="780" ht="12.75">
      <c r="J780" s="90"/>
    </row>
    <row r="781" ht="12.75">
      <c r="J781" s="90"/>
    </row>
    <row r="782" ht="12.75">
      <c r="J782" s="90"/>
    </row>
    <row r="783" ht="12.75">
      <c r="J783" s="90"/>
    </row>
    <row r="784" ht="12.75">
      <c r="J784" s="90"/>
    </row>
    <row r="785" ht="12.75">
      <c r="J785" s="90"/>
    </row>
    <row r="786" ht="12.75">
      <c r="J786" s="90"/>
    </row>
    <row r="787" ht="12.75">
      <c r="J787" s="90"/>
    </row>
    <row r="788" ht="12.75">
      <c r="J788" s="90"/>
    </row>
    <row r="789" ht="12.75">
      <c r="J789" s="90"/>
    </row>
    <row r="790" ht="12.75">
      <c r="J790" s="90"/>
    </row>
    <row r="791" ht="12.75">
      <c r="J791" s="90"/>
    </row>
    <row r="792" ht="12.75">
      <c r="J792" s="90"/>
    </row>
    <row r="793" ht="12.75">
      <c r="J793" s="90"/>
    </row>
    <row r="794" ht="12.75">
      <c r="J794" s="90"/>
    </row>
    <row r="795" ht="12.75">
      <c r="J795" s="90"/>
    </row>
    <row r="796" ht="12.75">
      <c r="J796" s="90"/>
    </row>
    <row r="797" ht="12.75">
      <c r="J797" s="90"/>
    </row>
    <row r="798" ht="12.75">
      <c r="J798" s="90"/>
    </row>
    <row r="799" ht="12.75">
      <c r="J799" s="90"/>
    </row>
    <row r="800" ht="12.75">
      <c r="J800" s="90"/>
    </row>
    <row r="801" ht="12.75">
      <c r="J801" s="90"/>
    </row>
    <row r="802" ht="12.75">
      <c r="J802" s="90"/>
    </row>
    <row r="803" ht="12.75">
      <c r="J803" s="90"/>
    </row>
    <row r="804" ht="12.75">
      <c r="J804" s="90"/>
    </row>
    <row r="805" ht="12.75">
      <c r="J805" s="90"/>
    </row>
    <row r="806" ht="12.75">
      <c r="J806" s="90"/>
    </row>
    <row r="807" ht="12.75">
      <c r="J807" s="90"/>
    </row>
    <row r="808" ht="12.75">
      <c r="J808" s="90"/>
    </row>
    <row r="809" ht="12.75">
      <c r="J809" s="90"/>
    </row>
    <row r="810" ht="12.75">
      <c r="J810" s="90"/>
    </row>
    <row r="811" ht="12.75">
      <c r="J811" s="90"/>
    </row>
    <row r="812" ht="12.75">
      <c r="J812" s="90"/>
    </row>
    <row r="813" ht="12.75">
      <c r="J813" s="90"/>
    </row>
    <row r="814" ht="12.75">
      <c r="J814" s="90"/>
    </row>
    <row r="815" ht="12.75">
      <c r="J815" s="90"/>
    </row>
    <row r="816" ht="12.75">
      <c r="J816" s="90"/>
    </row>
    <row r="817" ht="12.75">
      <c r="J817" s="90"/>
    </row>
    <row r="818" ht="12.75">
      <c r="J818" s="90"/>
    </row>
    <row r="819" ht="12.75">
      <c r="J819" s="90"/>
    </row>
    <row r="820" ht="12.75">
      <c r="J820" s="90"/>
    </row>
    <row r="821" ht="12.75">
      <c r="J821" s="90"/>
    </row>
    <row r="822" ht="12.75">
      <c r="J822" s="90"/>
    </row>
    <row r="823" ht="12.75">
      <c r="J823" s="90"/>
    </row>
    <row r="824" ht="12.75">
      <c r="J824" s="90"/>
    </row>
    <row r="825" ht="12.75">
      <c r="J825" s="90"/>
    </row>
    <row r="826" ht="12.75">
      <c r="J826" s="90"/>
    </row>
    <row r="827" ht="12.75">
      <c r="J827" s="90"/>
    </row>
    <row r="828" ht="12.75">
      <c r="J828" s="90"/>
    </row>
    <row r="829" ht="12.75">
      <c r="J829" s="90"/>
    </row>
    <row r="830" ht="12.75">
      <c r="J830" s="90"/>
    </row>
    <row r="831" ht="12.75">
      <c r="J831" s="90"/>
    </row>
    <row r="832" ht="12.75">
      <c r="J832" s="90"/>
    </row>
    <row r="833" ht="12.75">
      <c r="J833" s="90"/>
    </row>
    <row r="834" ht="12.75">
      <c r="J834" s="90"/>
    </row>
    <row r="835" ht="12.75">
      <c r="J835" s="90"/>
    </row>
    <row r="836" ht="12.75">
      <c r="J836" s="90"/>
    </row>
    <row r="837" ht="12.75">
      <c r="J837" s="90"/>
    </row>
    <row r="838" ht="12.75">
      <c r="J838" s="90"/>
    </row>
    <row r="839" ht="12.75">
      <c r="J839" s="90"/>
    </row>
    <row r="840" ht="12.75">
      <c r="J840" s="90"/>
    </row>
    <row r="841" ht="12.75">
      <c r="J841" s="90"/>
    </row>
    <row r="842" ht="12.75">
      <c r="J842" s="90"/>
    </row>
    <row r="843" ht="12.75">
      <c r="J843" s="90"/>
    </row>
    <row r="844" ht="12.75">
      <c r="J844" s="90"/>
    </row>
    <row r="845" ht="12.75">
      <c r="J845" s="90"/>
    </row>
    <row r="846" ht="12.75">
      <c r="J846" s="90"/>
    </row>
    <row r="847" ht="12.75">
      <c r="J847" s="90"/>
    </row>
  </sheetData>
  <sheetProtection/>
  <mergeCells count="11">
    <mergeCell ref="E6:E7"/>
    <mergeCell ref="F6:F7"/>
    <mergeCell ref="G6:G7"/>
    <mergeCell ref="H6:H7"/>
    <mergeCell ref="A5:A7"/>
    <mergeCell ref="A2:J2"/>
    <mergeCell ref="D5:H5"/>
    <mergeCell ref="I5:J6"/>
    <mergeCell ref="C5:C7"/>
    <mergeCell ref="B5:B7"/>
    <mergeCell ref="D6:D7"/>
  </mergeCells>
  <printOptions horizontalCentered="1"/>
  <pageMargins left="0.2362204724409449" right="0.15748031496062992" top="0.5118110236220472" bottom="0.3937007874015748" header="0.2362204724409449" footer="0.1968503937007874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6"/>
  <sheetViews>
    <sheetView view="pageBreakPreview" zoomScaleSheetLayoutView="100" zoomScalePageLayoutView="0" workbookViewId="0" topLeftCell="A1">
      <selection activeCell="I20" sqref="I20:I21"/>
    </sheetView>
  </sheetViews>
  <sheetFormatPr defaultColWidth="8.875" defaultRowHeight="12.75"/>
  <cols>
    <col min="1" max="1" width="63.00390625" style="30" customWidth="1"/>
    <col min="2" max="2" width="9.875" style="31" customWidth="1"/>
    <col min="3" max="3" width="12.875" style="31" customWidth="1"/>
    <col min="4" max="4" width="15.875" style="31" customWidth="1"/>
    <col min="5" max="5" width="16.125" style="31" customWidth="1"/>
    <col min="6" max="6" width="17.375" style="31" bestFit="1" customWidth="1"/>
    <col min="7" max="7" width="12.25390625" style="31" bestFit="1" customWidth="1"/>
    <col min="8" max="8" width="18.75390625" style="31" bestFit="1" customWidth="1"/>
    <col min="9" max="9" width="10.375" style="68" bestFit="1" customWidth="1"/>
    <col min="10" max="10" width="12.375" style="31" customWidth="1"/>
    <col min="11" max="16384" width="8.875" style="31" customWidth="1"/>
  </cols>
  <sheetData>
    <row r="1" spans="1:10" ht="13.5" customHeight="1">
      <c r="A1" s="127"/>
      <c r="B1" s="128"/>
      <c r="C1" s="128"/>
      <c r="D1" s="129"/>
      <c r="E1" s="129"/>
      <c r="F1" s="129"/>
      <c r="G1" s="177"/>
      <c r="H1" s="177"/>
      <c r="I1" s="130"/>
      <c r="J1" s="128"/>
    </row>
    <row r="2" spans="1:10" ht="30.75" customHeight="1">
      <c r="A2" s="176" t="s">
        <v>89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" customHeight="1">
      <c r="A3" s="169" t="s">
        <v>12</v>
      </c>
      <c r="B3" s="175" t="s">
        <v>1</v>
      </c>
      <c r="C3" s="173" t="s">
        <v>83</v>
      </c>
      <c r="D3" s="178" t="s">
        <v>69</v>
      </c>
      <c r="E3" s="178"/>
      <c r="F3" s="178"/>
      <c r="G3" s="178"/>
      <c r="H3" s="178"/>
      <c r="I3" s="173" t="s">
        <v>81</v>
      </c>
      <c r="J3" s="173"/>
    </row>
    <row r="4" spans="1:10" ht="46.5" customHeight="1">
      <c r="A4" s="169"/>
      <c r="B4" s="175"/>
      <c r="C4" s="173"/>
      <c r="D4" s="169" t="s">
        <v>68</v>
      </c>
      <c r="E4" s="169" t="s">
        <v>70</v>
      </c>
      <c r="F4" s="169" t="s">
        <v>80</v>
      </c>
      <c r="G4" s="169" t="s">
        <v>13</v>
      </c>
      <c r="H4" s="169" t="s">
        <v>61</v>
      </c>
      <c r="I4" s="173"/>
      <c r="J4" s="173"/>
    </row>
    <row r="5" spans="1:10" ht="20.25" customHeight="1">
      <c r="A5" s="169"/>
      <c r="B5" s="175"/>
      <c r="C5" s="173"/>
      <c r="D5" s="169"/>
      <c r="E5" s="169"/>
      <c r="F5" s="169"/>
      <c r="G5" s="169"/>
      <c r="H5" s="169"/>
      <c r="I5" s="79" t="s">
        <v>60</v>
      </c>
      <c r="J5" s="131" t="s">
        <v>0</v>
      </c>
    </row>
    <row r="6" spans="1:10" ht="15.75">
      <c r="A6" s="62" t="s">
        <v>4</v>
      </c>
      <c r="B6" s="62"/>
      <c r="C6" s="62"/>
      <c r="D6" s="132"/>
      <c r="E6" s="132"/>
      <c r="F6" s="132"/>
      <c r="G6" s="132"/>
      <c r="H6" s="132"/>
      <c r="I6" s="133"/>
      <c r="J6" s="134"/>
    </row>
    <row r="7" spans="1:10" ht="15.75">
      <c r="A7" s="135" t="s">
        <v>31</v>
      </c>
      <c r="B7" s="65" t="s">
        <v>34</v>
      </c>
      <c r="C7" s="76">
        <v>3388.066</v>
      </c>
      <c r="D7" s="136">
        <v>53048.945</v>
      </c>
      <c r="E7" s="136">
        <v>4421</v>
      </c>
      <c r="F7" s="136">
        <v>3338.84722</v>
      </c>
      <c r="G7" s="75">
        <f>F7/E7*100</f>
        <v>75.52244333861118</v>
      </c>
      <c r="H7" s="75">
        <f>F7-E7</f>
        <v>-1082.15278</v>
      </c>
      <c r="I7" s="75">
        <f aca="true" t="shared" si="0" ref="I7:I12">SUM(F7-C7)/C7*100</f>
        <v>-1.4527101892347936</v>
      </c>
      <c r="J7" s="75">
        <f>F7-C7</f>
        <v>-49.2187799999997</v>
      </c>
    </row>
    <row r="8" spans="1:10" ht="15.75">
      <c r="A8" s="135" t="s">
        <v>5</v>
      </c>
      <c r="B8" s="65" t="s">
        <v>32</v>
      </c>
      <c r="C8" s="137">
        <v>87628.15804</v>
      </c>
      <c r="D8" s="136">
        <v>1322524.447</v>
      </c>
      <c r="E8" s="136">
        <v>139179.721</v>
      </c>
      <c r="F8" s="136">
        <v>86187.22786999997</v>
      </c>
      <c r="G8" s="75">
        <f aca="true" t="shared" si="1" ref="G8:G18">F8/E8*100</f>
        <v>61.925133382039164</v>
      </c>
      <c r="H8" s="75">
        <f aca="true" t="shared" si="2" ref="H8:H22">F8-E8</f>
        <v>-52992.49313000002</v>
      </c>
      <c r="I8" s="75">
        <f t="shared" si="0"/>
        <v>-1.6443688903540274</v>
      </c>
      <c r="J8" s="75">
        <f aca="true" t="shared" si="3" ref="J8:J18">F8-C8</f>
        <v>-1440.9301700000215</v>
      </c>
    </row>
    <row r="9" spans="1:10" ht="15.75">
      <c r="A9" s="13" t="s">
        <v>19</v>
      </c>
      <c r="B9" s="65" t="s">
        <v>33</v>
      </c>
      <c r="C9" s="76">
        <v>12979.55354</v>
      </c>
      <c r="D9" s="136">
        <v>381641.803</v>
      </c>
      <c r="E9" s="136">
        <v>34008.573000000004</v>
      </c>
      <c r="F9" s="136">
        <v>15385.20052</v>
      </c>
      <c r="G9" s="75">
        <f t="shared" si="1"/>
        <v>45.23918283780974</v>
      </c>
      <c r="H9" s="75">
        <f t="shared" si="2"/>
        <v>-18623.372480000005</v>
      </c>
      <c r="I9" s="75">
        <f t="shared" si="0"/>
        <v>18.53412733023789</v>
      </c>
      <c r="J9" s="75">
        <f t="shared" si="3"/>
        <v>2405.6469799999995</v>
      </c>
    </row>
    <row r="10" spans="1:10" ht="17.25" customHeight="1">
      <c r="A10" s="135" t="s">
        <v>38</v>
      </c>
      <c r="B10" s="65" t="s">
        <v>35</v>
      </c>
      <c r="C10" s="76">
        <v>13397.57631</v>
      </c>
      <c r="D10" s="136">
        <v>236696.673</v>
      </c>
      <c r="E10" s="136">
        <v>21094.214</v>
      </c>
      <c r="F10" s="136">
        <v>12158.523610000002</v>
      </c>
      <c r="G10" s="75">
        <f t="shared" si="1"/>
        <v>57.639140334880466</v>
      </c>
      <c r="H10" s="75">
        <f t="shared" si="2"/>
        <v>-8935.690389999998</v>
      </c>
      <c r="I10" s="75">
        <f t="shared" si="0"/>
        <v>-9.24833470868283</v>
      </c>
      <c r="J10" s="75">
        <f t="shared" si="3"/>
        <v>-1239.0526999999984</v>
      </c>
    </row>
    <row r="11" spans="1:10" ht="15.75">
      <c r="A11" s="135" t="s">
        <v>6</v>
      </c>
      <c r="B11" s="65" t="s">
        <v>36</v>
      </c>
      <c r="C11" s="76">
        <v>9631.8021</v>
      </c>
      <c r="D11" s="136">
        <v>189910.517</v>
      </c>
      <c r="E11" s="136">
        <v>15577.563</v>
      </c>
      <c r="F11" s="136">
        <v>12379.33392</v>
      </c>
      <c r="G11" s="75">
        <f t="shared" si="1"/>
        <v>79.46900243638879</v>
      </c>
      <c r="H11" s="75">
        <f t="shared" si="2"/>
        <v>-3198.229080000001</v>
      </c>
      <c r="I11" s="75">
        <f t="shared" si="0"/>
        <v>28.52562574972339</v>
      </c>
      <c r="J11" s="75">
        <f t="shared" si="3"/>
        <v>2747.5318199999983</v>
      </c>
    </row>
    <row r="12" spans="1:10" ht="15.75">
      <c r="A12" s="135" t="s">
        <v>7</v>
      </c>
      <c r="B12" s="65" t="s">
        <v>37</v>
      </c>
      <c r="C12" s="76">
        <v>3396.57377</v>
      </c>
      <c r="D12" s="136">
        <v>57937.814</v>
      </c>
      <c r="E12" s="136">
        <v>4690.568</v>
      </c>
      <c r="F12" s="136">
        <v>3805.7903400000005</v>
      </c>
      <c r="G12" s="75">
        <f t="shared" si="1"/>
        <v>81.13708915423463</v>
      </c>
      <c r="H12" s="75">
        <f t="shared" si="2"/>
        <v>-884.7776599999997</v>
      </c>
      <c r="I12" s="75">
        <f t="shared" si="0"/>
        <v>12.047922339104694</v>
      </c>
      <c r="J12" s="75">
        <f t="shared" si="3"/>
        <v>409.2165700000005</v>
      </c>
    </row>
    <row r="13" spans="1:10" ht="15.75">
      <c r="A13" s="138" t="s">
        <v>40</v>
      </c>
      <c r="B13" s="65" t="s">
        <v>57</v>
      </c>
      <c r="C13" s="139"/>
      <c r="D13" s="136">
        <v>544.326</v>
      </c>
      <c r="E13" s="136">
        <v>0</v>
      </c>
      <c r="F13" s="136">
        <v>0</v>
      </c>
      <c r="G13" s="75"/>
      <c r="H13" s="75">
        <f t="shared" si="2"/>
        <v>0</v>
      </c>
      <c r="I13" s="75"/>
      <c r="J13" s="75">
        <f t="shared" si="3"/>
        <v>0</v>
      </c>
    </row>
    <row r="14" spans="1:10" ht="15.75">
      <c r="A14" s="135" t="s">
        <v>41</v>
      </c>
      <c r="B14" s="63">
        <v>8000</v>
      </c>
      <c r="C14" s="136">
        <f>SUM(C15:C18)</f>
        <v>0</v>
      </c>
      <c r="D14" s="75">
        <f>SUM(D15:D18)</f>
        <v>249276.762</v>
      </c>
      <c r="E14" s="75">
        <f>SUM(E15:E18)</f>
        <v>23683.15</v>
      </c>
      <c r="F14" s="75">
        <f>SUM(F15:F18)</f>
        <v>0</v>
      </c>
      <c r="G14" s="75">
        <f t="shared" si="1"/>
        <v>0</v>
      </c>
      <c r="H14" s="75">
        <f t="shared" si="2"/>
        <v>-23683.15</v>
      </c>
      <c r="I14" s="75"/>
      <c r="J14" s="75">
        <f t="shared" si="3"/>
        <v>0</v>
      </c>
    </row>
    <row r="15" spans="1:10" ht="31.5">
      <c r="A15" s="138" t="s">
        <v>52</v>
      </c>
      <c r="B15" s="63">
        <v>8110</v>
      </c>
      <c r="C15" s="136"/>
      <c r="D15" s="136">
        <v>23000</v>
      </c>
      <c r="E15" s="136">
        <v>10000</v>
      </c>
      <c r="F15" s="136">
        <v>0</v>
      </c>
      <c r="G15" s="75">
        <f t="shared" si="1"/>
        <v>0</v>
      </c>
      <c r="H15" s="75">
        <f t="shared" si="2"/>
        <v>-10000</v>
      </c>
      <c r="I15" s="75"/>
      <c r="J15" s="75">
        <f t="shared" si="3"/>
        <v>0</v>
      </c>
    </row>
    <row r="16" spans="1:10" ht="15.75">
      <c r="A16" s="138" t="s">
        <v>53</v>
      </c>
      <c r="B16" s="63">
        <v>8240</v>
      </c>
      <c r="C16" s="136"/>
      <c r="D16" s="136">
        <v>153683.15</v>
      </c>
      <c r="E16" s="136">
        <v>3683.15</v>
      </c>
      <c r="F16" s="136">
        <v>0</v>
      </c>
      <c r="G16" s="75">
        <f t="shared" si="1"/>
        <v>0</v>
      </c>
      <c r="H16" s="75">
        <f t="shared" si="2"/>
        <v>-3683.15</v>
      </c>
      <c r="I16" s="75"/>
      <c r="J16" s="75">
        <f t="shared" si="3"/>
        <v>0</v>
      </c>
    </row>
    <row r="17" spans="1:10" ht="15.75">
      <c r="A17" s="140" t="s">
        <v>49</v>
      </c>
      <c r="B17" s="63">
        <v>8420</v>
      </c>
      <c r="C17" s="136"/>
      <c r="D17" s="136">
        <v>900</v>
      </c>
      <c r="E17" s="136">
        <v>0</v>
      </c>
      <c r="F17" s="136">
        <v>0</v>
      </c>
      <c r="G17" s="75"/>
      <c r="H17" s="75">
        <f t="shared" si="2"/>
        <v>0</v>
      </c>
      <c r="I17" s="75"/>
      <c r="J17" s="75">
        <f t="shared" si="3"/>
        <v>0</v>
      </c>
    </row>
    <row r="18" spans="1:10" ht="15.75">
      <c r="A18" s="135" t="s">
        <v>48</v>
      </c>
      <c r="B18" s="63">
        <v>8710</v>
      </c>
      <c r="C18" s="141"/>
      <c r="D18" s="136">
        <v>71693.61200000001</v>
      </c>
      <c r="E18" s="136">
        <v>10000</v>
      </c>
      <c r="F18" s="136">
        <v>0</v>
      </c>
      <c r="G18" s="75">
        <f t="shared" si="1"/>
        <v>0</v>
      </c>
      <c r="H18" s="75">
        <f t="shared" si="2"/>
        <v>-10000</v>
      </c>
      <c r="I18" s="75"/>
      <c r="J18" s="75">
        <f t="shared" si="3"/>
        <v>0</v>
      </c>
    </row>
    <row r="19" spans="1:10" ht="18" customHeight="1">
      <c r="A19" s="62" t="s">
        <v>8</v>
      </c>
      <c r="B19" s="60">
        <v>900201</v>
      </c>
      <c r="C19" s="80">
        <f>SUM(C7:C14)</f>
        <v>130421.72976</v>
      </c>
      <c r="D19" s="80">
        <f>SUM(D7:D14)</f>
        <v>2491581.2869999995</v>
      </c>
      <c r="E19" s="80">
        <f>SUM(E7:E14)</f>
        <v>242654.789</v>
      </c>
      <c r="F19" s="80">
        <f>SUM(F7:F14)</f>
        <v>133254.92347999997</v>
      </c>
      <c r="G19" s="80">
        <f>F19/E19*100</f>
        <v>54.91543110653381</v>
      </c>
      <c r="H19" s="80">
        <f t="shared" si="2"/>
        <v>-109399.86552000002</v>
      </c>
      <c r="I19" s="80">
        <f>SUM(F19-C19)/C19*100</f>
        <v>2.172332574651145</v>
      </c>
      <c r="J19" s="80">
        <f>F19-C19</f>
        <v>2833.1937199999666</v>
      </c>
    </row>
    <row r="20" spans="1:10" ht="35.25" customHeight="1">
      <c r="A20" s="143" t="s">
        <v>44</v>
      </c>
      <c r="B20" s="63">
        <v>9310</v>
      </c>
      <c r="C20" s="76">
        <v>1826.194</v>
      </c>
      <c r="D20" s="136">
        <v>159217.643</v>
      </c>
      <c r="E20" s="136">
        <v>12518.288</v>
      </c>
      <c r="F20" s="136">
        <v>2861.914</v>
      </c>
      <c r="G20" s="75">
        <f>F20/E20*100</f>
        <v>22.86186417823268</v>
      </c>
      <c r="H20" s="75">
        <f t="shared" si="2"/>
        <v>-9656.374</v>
      </c>
      <c r="I20" s="75">
        <f>SUM(F20-C20)/C20*100</f>
        <v>56.714675439739715</v>
      </c>
      <c r="J20" s="75">
        <f>F20-C20</f>
        <v>1035.7200000000003</v>
      </c>
    </row>
    <row r="21" spans="1:10" ht="47.25">
      <c r="A21" s="143" t="s">
        <v>43</v>
      </c>
      <c r="B21" s="63">
        <v>9330</v>
      </c>
      <c r="C21" s="76">
        <v>1308</v>
      </c>
      <c r="D21" s="136"/>
      <c r="E21" s="136"/>
      <c r="F21" s="136"/>
      <c r="G21" s="75"/>
      <c r="H21" s="75">
        <f t="shared" si="2"/>
        <v>0</v>
      </c>
      <c r="I21" s="75">
        <f>SUM(F21-C21)/C21*100</f>
        <v>-100</v>
      </c>
      <c r="J21" s="75">
        <f>F21-C21</f>
        <v>-1308</v>
      </c>
    </row>
    <row r="22" spans="1:10" ht="31.5">
      <c r="A22" s="142" t="s">
        <v>54</v>
      </c>
      <c r="B22" s="63">
        <v>9800</v>
      </c>
      <c r="C22" s="76">
        <v>400</v>
      </c>
      <c r="D22" s="136">
        <v>1135.4</v>
      </c>
      <c r="E22" s="136">
        <v>1135.4</v>
      </c>
      <c r="F22" s="136">
        <v>1135.4</v>
      </c>
      <c r="G22" s="75">
        <f>F22/E22*100</f>
        <v>100</v>
      </c>
      <c r="H22" s="75">
        <f t="shared" si="2"/>
        <v>0</v>
      </c>
      <c r="I22" s="75" t="s">
        <v>79</v>
      </c>
      <c r="J22" s="75">
        <f>F22-C22</f>
        <v>735.4000000000001</v>
      </c>
    </row>
    <row r="23" spans="1:10" ht="20.25" customHeight="1">
      <c r="A23" s="144" t="s">
        <v>9</v>
      </c>
      <c r="B23" s="67">
        <v>900203</v>
      </c>
      <c r="C23" s="80">
        <f>SUM(C19:C22)</f>
        <v>133955.92376</v>
      </c>
      <c r="D23" s="80">
        <f>SUM(D19:D22)</f>
        <v>2651934.3299999996</v>
      </c>
      <c r="E23" s="80">
        <f>SUM(E19:E22)</f>
        <v>256308.47699999998</v>
      </c>
      <c r="F23" s="80">
        <f>SUM(F19:F22)</f>
        <v>137252.23747999995</v>
      </c>
      <c r="G23" s="80">
        <f>F23/E23*100</f>
        <v>53.54962859070789</v>
      </c>
      <c r="H23" s="80">
        <f>F23-E23</f>
        <v>-119056.23952000003</v>
      </c>
      <c r="I23" s="80">
        <f>SUM(F23-C23)/C23*100</f>
        <v>2.460745017820739</v>
      </c>
      <c r="J23" s="80">
        <f>F23-C23</f>
        <v>3296.3137199999474</v>
      </c>
    </row>
    <row r="24" spans="1:10" ht="33.75" customHeight="1">
      <c r="A24" s="145" t="s">
        <v>29</v>
      </c>
      <c r="B24" s="66">
        <v>900300</v>
      </c>
      <c r="C24" s="75">
        <f>C23-'доходи з ф'!C28</f>
        <v>-45491.260500000004</v>
      </c>
      <c r="D24" s="75">
        <f>D23-'доходи з ф'!D28</f>
        <v>-171619.17000000086</v>
      </c>
      <c r="E24" s="75">
        <f>E23-'доходи з ф'!E28</f>
        <v>10257.61699999997</v>
      </c>
      <c r="F24" s="75">
        <f>F23-'доходи з ф'!F28</f>
        <v>-118041.17473000006</v>
      </c>
      <c r="G24" s="75"/>
      <c r="H24" s="75"/>
      <c r="I24" s="80"/>
      <c r="J24" s="75"/>
    </row>
    <row r="25" spans="1:10" ht="15.75">
      <c r="A25" s="32"/>
      <c r="B25" s="18"/>
      <c r="C25" s="18"/>
      <c r="D25" s="98"/>
      <c r="E25" s="98"/>
      <c r="G25" s="18"/>
      <c r="H25" s="17"/>
      <c r="I25" s="69"/>
      <c r="J25" s="53"/>
    </row>
    <row r="26" spans="1:10" ht="15.75">
      <c r="A26" s="32"/>
      <c r="D26" s="101"/>
      <c r="E26" s="101"/>
      <c r="F26" s="101"/>
      <c r="G26" s="18"/>
      <c r="H26" s="17"/>
      <c r="I26" s="69"/>
      <c r="J26" s="53"/>
    </row>
    <row r="27" spans="1:9" ht="15.75">
      <c r="A27" s="32"/>
      <c r="B27" s="17"/>
      <c r="C27" s="69"/>
      <c r="D27" s="101"/>
      <c r="E27" s="101"/>
      <c r="F27" s="101"/>
      <c r="I27" s="31"/>
    </row>
    <row r="28" spans="1:10" ht="15">
      <c r="A28" s="103"/>
      <c r="D28" s="101"/>
      <c r="E28" s="101"/>
      <c r="F28" s="101"/>
      <c r="G28" s="105"/>
      <c r="H28" s="105"/>
      <c r="I28" s="105"/>
      <c r="J28" s="105"/>
    </row>
    <row r="29" spans="1:10" ht="15">
      <c r="A29" s="103"/>
      <c r="B29" s="73"/>
      <c r="C29" s="73"/>
      <c r="D29" s="101"/>
      <c r="E29" s="101"/>
      <c r="F29" s="101"/>
      <c r="G29" s="104"/>
      <c r="H29" s="105"/>
      <c r="I29" s="106"/>
      <c r="J29" s="105"/>
    </row>
    <row r="30" spans="1:5" ht="12.75">
      <c r="A30" s="48"/>
      <c r="B30" s="7"/>
      <c r="C30" s="7"/>
      <c r="D30" s="7"/>
      <c r="E30" s="7"/>
    </row>
    <row r="31" spans="1:7" ht="12.75">
      <c r="A31" s="115"/>
      <c r="B31" s="73"/>
      <c r="C31" s="73"/>
      <c r="D31" s="101"/>
      <c r="E31" s="101"/>
      <c r="F31" s="101"/>
      <c r="G31" s="7"/>
    </row>
    <row r="32" spans="1:7" ht="12.75">
      <c r="A32" s="48"/>
      <c r="B32" s="7"/>
      <c r="C32" s="112"/>
      <c r="D32" s="101"/>
      <c r="E32" s="101"/>
      <c r="F32" s="101"/>
      <c r="G32" s="7"/>
    </row>
    <row r="33" spans="1:7" ht="12.75">
      <c r="A33" s="48"/>
      <c r="G33" s="7"/>
    </row>
    <row r="34" spans="1:7" ht="12.75">
      <c r="A34" s="48"/>
      <c r="B34" s="73"/>
      <c r="F34" s="7"/>
      <c r="G34" s="7"/>
    </row>
    <row r="35" ht="12.75">
      <c r="B35" s="73"/>
    </row>
    <row r="36" ht="12.75">
      <c r="B36" s="73"/>
    </row>
  </sheetData>
  <sheetProtection/>
  <mergeCells count="12">
    <mergeCell ref="F4:F5"/>
    <mergeCell ref="E4:E5"/>
    <mergeCell ref="D4:D5"/>
    <mergeCell ref="A3:A5"/>
    <mergeCell ref="B3:B5"/>
    <mergeCell ref="C3:C5"/>
    <mergeCell ref="A2:J2"/>
    <mergeCell ref="G1:H1"/>
    <mergeCell ref="D3:H3"/>
    <mergeCell ref="I3:J4"/>
    <mergeCell ref="H4:H5"/>
    <mergeCell ref="G4:G5"/>
  </mergeCells>
  <conditionalFormatting sqref="D8:D13 D18 D21">
    <cfRule type="expression" priority="248" dxfId="24" stopIfTrue="1">
      <formula>A8=1</formula>
    </cfRule>
  </conditionalFormatting>
  <conditionalFormatting sqref="E8:E13 E18 E21">
    <cfRule type="expression" priority="287" dxfId="24" stopIfTrue="1">
      <formula>A8=1</formula>
    </cfRule>
  </conditionalFormatting>
  <conditionalFormatting sqref="F8:F13 F18 F21">
    <cfRule type="expression" priority="288" dxfId="24" stopIfTrue="1">
      <formula>A8=1</formula>
    </cfRule>
  </conditionalFormatting>
  <conditionalFormatting sqref="D15">
    <cfRule type="expression" priority="276" dxfId="24" stopIfTrue="1">
      <formula>A15=1</formula>
    </cfRule>
  </conditionalFormatting>
  <conditionalFormatting sqref="E15">
    <cfRule type="expression" priority="277" dxfId="24" stopIfTrue="1">
      <formula>A15=1</formula>
    </cfRule>
  </conditionalFormatting>
  <conditionalFormatting sqref="F15">
    <cfRule type="expression" priority="278" dxfId="24" stopIfTrue="1">
      <formula>A15=1</formula>
    </cfRule>
  </conditionalFormatting>
  <conditionalFormatting sqref="D16:D17">
    <cfRule type="expression" priority="273" dxfId="24" stopIfTrue="1">
      <formula>A16=1</formula>
    </cfRule>
  </conditionalFormatting>
  <conditionalFormatting sqref="E16:E17">
    <cfRule type="expression" priority="274" dxfId="24" stopIfTrue="1">
      <formula>A16=1</formula>
    </cfRule>
  </conditionalFormatting>
  <conditionalFormatting sqref="F16:F17">
    <cfRule type="expression" priority="275" dxfId="24" stopIfTrue="1">
      <formula>A16=1</formula>
    </cfRule>
  </conditionalFormatting>
  <conditionalFormatting sqref="D20">
    <cfRule type="expression" priority="251" dxfId="24" stopIfTrue="1">
      <formula>A20=1</formula>
    </cfRule>
  </conditionalFormatting>
  <conditionalFormatting sqref="E20">
    <cfRule type="expression" priority="252" dxfId="24" stopIfTrue="1">
      <formula>A20=1</formula>
    </cfRule>
  </conditionalFormatting>
  <conditionalFormatting sqref="F20">
    <cfRule type="expression" priority="253" dxfId="24" stopIfTrue="1">
      <formula>A20=1</formula>
    </cfRule>
  </conditionalFormatting>
  <conditionalFormatting sqref="D22">
    <cfRule type="expression" priority="239" dxfId="24" stopIfTrue="1">
      <formula>A22=1</formula>
    </cfRule>
  </conditionalFormatting>
  <conditionalFormatting sqref="E22">
    <cfRule type="expression" priority="240" dxfId="24" stopIfTrue="1">
      <formula>A22=1</formula>
    </cfRule>
  </conditionalFormatting>
  <conditionalFormatting sqref="F22">
    <cfRule type="expression" priority="241" dxfId="24" stopIfTrue="1">
      <formula>A22=1</formula>
    </cfRule>
  </conditionalFormatting>
  <conditionalFormatting sqref="D7">
    <cfRule type="expression" priority="236" dxfId="24" stopIfTrue="1">
      <formula>A7=1</formula>
    </cfRule>
  </conditionalFormatting>
  <conditionalFormatting sqref="E7">
    <cfRule type="expression" priority="237" dxfId="24" stopIfTrue="1">
      <formula>A7=1</formula>
    </cfRule>
  </conditionalFormatting>
  <conditionalFormatting sqref="F7">
    <cfRule type="expression" priority="238" dxfId="24" stopIfTrue="1">
      <formula>A7=1</formula>
    </cfRule>
  </conditionalFormatting>
  <conditionalFormatting sqref="C11:C13">
    <cfRule type="expression" priority="231" dxfId="24" stopIfTrue="1">
      <formula>A11=1</formula>
    </cfRule>
  </conditionalFormatting>
  <conditionalFormatting sqref="C20:C22">
    <cfRule type="expression" priority="196" dxfId="24" stopIfTrue="1">
      <formula>DP20=1</formula>
    </cfRule>
  </conditionalFormatting>
  <conditionalFormatting sqref="C8">
    <cfRule type="expression" priority="110" dxfId="24" stopIfTrue="1">
      <formula>A10=1</formula>
    </cfRule>
  </conditionalFormatting>
  <conditionalFormatting sqref="C31">
    <cfRule type="expression" priority="303" dxfId="24" stopIfTrue="1">
      <formula>'видатки з ф'!#REF!=1</formula>
    </cfRule>
  </conditionalFormatting>
  <conditionalFormatting sqref="C14:C17">
    <cfRule type="expression" priority="308" dxfId="24" stopIfTrue="1">
      <formula>IC14=1</formula>
    </cfRule>
  </conditionalFormatting>
  <printOptions/>
  <pageMargins left="0.5511811023622047" right="0.1968503937007874" top="0.5905511811023623" bottom="0.3937007874015748" header="0.15748031496062992" footer="0.1968503937007874"/>
  <pageSetup fitToHeight="4" fitToWidth="1" horizontalDpi="600" verticalDpi="600" orientation="landscape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48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44.375" style="5" customWidth="1"/>
    <col min="2" max="2" width="11.625" style="5" customWidth="1"/>
    <col min="3" max="3" width="13.875" style="92" customWidth="1"/>
    <col min="4" max="5" width="15.375" style="92" customWidth="1"/>
    <col min="6" max="6" width="15.625" style="92" customWidth="1"/>
    <col min="7" max="7" width="15.375" style="92" bestFit="1" customWidth="1"/>
    <col min="8" max="8" width="13.625" style="92" customWidth="1"/>
    <col min="9" max="9" width="11.625" style="92" bestFit="1" customWidth="1"/>
    <col min="10" max="10" width="11.875" style="92" bestFit="1" customWidth="1"/>
    <col min="11" max="11" width="9.125" style="153" customWidth="1"/>
    <col min="12" max="13" width="9.125" style="5" customWidth="1"/>
    <col min="14" max="14" width="17.75390625" style="5" customWidth="1"/>
    <col min="15" max="15" width="21.00390625" style="5" customWidth="1"/>
    <col min="16" max="16384" width="9.125" style="5" customWidth="1"/>
  </cols>
  <sheetData>
    <row r="1" spans="1:8" ht="13.5" customHeight="1">
      <c r="A1" s="92"/>
      <c r="B1" s="92"/>
      <c r="G1" s="179"/>
      <c r="H1" s="179"/>
    </row>
    <row r="2" spans="1:10" ht="20.25">
      <c r="A2" s="171" t="s">
        <v>88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.7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9.5" customHeight="1">
      <c r="A4" s="155"/>
      <c r="B4" s="87"/>
      <c r="C4" s="87"/>
      <c r="D4" s="87"/>
      <c r="E4" s="87"/>
      <c r="F4" s="87"/>
      <c r="G4" s="87"/>
      <c r="H4" s="87"/>
      <c r="I4" s="87"/>
      <c r="J4" s="96"/>
    </row>
    <row r="5" spans="1:10" ht="33.75" customHeight="1">
      <c r="A5" s="170" t="s">
        <v>12</v>
      </c>
      <c r="B5" s="174" t="s">
        <v>1</v>
      </c>
      <c r="C5" s="173" t="s">
        <v>67</v>
      </c>
      <c r="D5" s="172" t="s">
        <v>69</v>
      </c>
      <c r="E5" s="172"/>
      <c r="F5" s="172"/>
      <c r="G5" s="172"/>
      <c r="H5" s="172"/>
      <c r="I5" s="173" t="s">
        <v>72</v>
      </c>
      <c r="J5" s="173"/>
    </row>
    <row r="6" spans="1:10" ht="72" customHeight="1">
      <c r="A6" s="170"/>
      <c r="B6" s="174"/>
      <c r="C6" s="173"/>
      <c r="D6" s="169" t="s">
        <v>68</v>
      </c>
      <c r="E6" s="169" t="s">
        <v>70</v>
      </c>
      <c r="F6" s="169" t="s">
        <v>71</v>
      </c>
      <c r="G6" s="169" t="s">
        <v>13</v>
      </c>
      <c r="H6" s="169" t="s">
        <v>61</v>
      </c>
      <c r="I6" s="173"/>
      <c r="J6" s="173"/>
    </row>
    <row r="7" spans="1:10" ht="21.75" customHeight="1">
      <c r="A7" s="170"/>
      <c r="B7" s="174"/>
      <c r="C7" s="173"/>
      <c r="D7" s="169"/>
      <c r="E7" s="169"/>
      <c r="F7" s="169"/>
      <c r="G7" s="169"/>
      <c r="H7" s="169"/>
      <c r="I7" s="79" t="s">
        <v>60</v>
      </c>
      <c r="J7" s="88" t="s">
        <v>0</v>
      </c>
    </row>
    <row r="8" spans="1:15" ht="30.75" customHeight="1">
      <c r="A8" s="11" t="s">
        <v>16</v>
      </c>
      <c r="B8" s="62"/>
      <c r="C8" s="62"/>
      <c r="D8" s="57"/>
      <c r="E8" s="57"/>
      <c r="F8" s="57"/>
      <c r="G8" s="57"/>
      <c r="H8" s="57"/>
      <c r="I8" s="97">
        <f>IF(D8=0,"",#REF!/D8*100)</f>
      </c>
      <c r="J8" s="97"/>
      <c r="M8" s="73"/>
      <c r="N8" s="101"/>
      <c r="O8" s="101"/>
    </row>
    <row r="9" spans="1:15" ht="21.75" customHeight="1">
      <c r="A9" s="10" t="s">
        <v>17</v>
      </c>
      <c r="B9" s="59"/>
      <c r="C9" s="59"/>
      <c r="D9" s="107"/>
      <c r="E9" s="107"/>
      <c r="F9" s="107"/>
      <c r="G9" s="58"/>
      <c r="H9" s="58"/>
      <c r="I9" s="97"/>
      <c r="J9" s="97"/>
      <c r="M9" s="73"/>
      <c r="N9" s="101"/>
      <c r="O9" s="101"/>
    </row>
    <row r="10" spans="1:15" ht="15.75">
      <c r="A10" s="37" t="s">
        <v>28</v>
      </c>
      <c r="B10" s="63">
        <v>19010000</v>
      </c>
      <c r="C10" s="74">
        <v>292.34423</v>
      </c>
      <c r="D10" s="75">
        <v>11670.8</v>
      </c>
      <c r="E10" s="75">
        <v>87.1</v>
      </c>
      <c r="F10" s="75">
        <v>328.15757999999994</v>
      </c>
      <c r="G10" s="75" t="s">
        <v>78</v>
      </c>
      <c r="H10" s="75">
        <f aca="true" t="shared" si="0" ref="H10:H17">F10-E10</f>
        <v>241.05757999999994</v>
      </c>
      <c r="I10" s="75">
        <f>SUM(F10-C10)/C10*100</f>
        <v>12.250404258021428</v>
      </c>
      <c r="J10" s="75">
        <f aca="true" t="shared" si="1" ref="J10:J17">F10-C10</f>
        <v>35.81334999999996</v>
      </c>
      <c r="M10" s="163"/>
      <c r="N10" s="164"/>
      <c r="O10" s="164"/>
    </row>
    <row r="11" spans="1:15" ht="15.75">
      <c r="A11" s="37" t="s">
        <v>14</v>
      </c>
      <c r="B11" s="63">
        <v>24060000</v>
      </c>
      <c r="C11" s="74">
        <v>2.58413</v>
      </c>
      <c r="D11" s="75">
        <v>25.9</v>
      </c>
      <c r="E11" s="75">
        <v>2.9</v>
      </c>
      <c r="F11" s="75">
        <v>3.88348</v>
      </c>
      <c r="G11" s="75">
        <f>F11/E11*100</f>
        <v>133.91310344827588</v>
      </c>
      <c r="H11" s="75">
        <f t="shared" si="0"/>
        <v>0.9834800000000001</v>
      </c>
      <c r="I11" s="75">
        <f>SUM(F11-C11)/C11*100</f>
        <v>50.28191306164938</v>
      </c>
      <c r="J11" s="75">
        <f t="shared" si="1"/>
        <v>1.29935</v>
      </c>
      <c r="M11" s="73"/>
      <c r="N11" s="101"/>
      <c r="O11" s="101"/>
    </row>
    <row r="12" spans="1:15" ht="78.75">
      <c r="A12" s="39" t="s">
        <v>63</v>
      </c>
      <c r="B12" s="63">
        <v>24110900</v>
      </c>
      <c r="C12" s="74"/>
      <c r="D12" s="75">
        <v>0</v>
      </c>
      <c r="E12" s="75">
        <v>0</v>
      </c>
      <c r="F12" s="75">
        <v>0.39475</v>
      </c>
      <c r="G12" s="75"/>
      <c r="H12" s="75">
        <f t="shared" si="0"/>
        <v>0.39475</v>
      </c>
      <c r="I12" s="75"/>
      <c r="J12" s="75">
        <f t="shared" si="1"/>
        <v>0.39475</v>
      </c>
      <c r="M12" s="73"/>
      <c r="N12" s="101"/>
      <c r="O12" s="101"/>
    </row>
    <row r="13" spans="1:15" s="19" customFormat="1" ht="15.75">
      <c r="A13" s="40" t="s">
        <v>18</v>
      </c>
      <c r="B13" s="63">
        <v>25000000</v>
      </c>
      <c r="C13" s="152">
        <v>6071.78828</v>
      </c>
      <c r="D13" s="75">
        <v>89284.543</v>
      </c>
      <c r="E13" s="75">
        <v>7440.3785800000005</v>
      </c>
      <c r="F13" s="75">
        <v>8324.46593</v>
      </c>
      <c r="G13" s="75">
        <f>F13/E13*100</f>
        <v>111.88228986595463</v>
      </c>
      <c r="H13" s="75">
        <f t="shared" si="0"/>
        <v>884.0873499999998</v>
      </c>
      <c r="I13" s="75">
        <f>SUM(F13-C13)/C13*100</f>
        <v>37.10072792590852</v>
      </c>
      <c r="J13" s="75">
        <f t="shared" si="1"/>
        <v>2252.6776500000005</v>
      </c>
      <c r="K13" s="153"/>
      <c r="M13" s="73"/>
      <c r="N13" s="101"/>
      <c r="O13" s="101"/>
    </row>
    <row r="14" spans="1:15" s="19" customFormat="1" ht="15.75">
      <c r="A14" s="41" t="s">
        <v>2</v>
      </c>
      <c r="B14" s="64"/>
      <c r="C14" s="80">
        <f>SUM(C10:C13)</f>
        <v>6366.71664</v>
      </c>
      <c r="D14" s="80">
        <f>SUM(D10:D13)</f>
        <v>100981.243</v>
      </c>
      <c r="E14" s="80">
        <f>SUM(E10:E13)</f>
        <v>7530.3785800000005</v>
      </c>
      <c r="F14" s="80">
        <f>SUM(F10:F13)</f>
        <v>8656.901740000001</v>
      </c>
      <c r="G14" s="80">
        <f>F14/E14*100</f>
        <v>114.95971481423184</v>
      </c>
      <c r="H14" s="80">
        <f t="shared" si="0"/>
        <v>1126.5231600000006</v>
      </c>
      <c r="I14" s="80">
        <f>SUM(F14-C14)/C14*100</f>
        <v>35.97121137151789</v>
      </c>
      <c r="J14" s="80">
        <f t="shared" si="1"/>
        <v>2290.1851000000015</v>
      </c>
      <c r="K14" s="153"/>
      <c r="M14" s="73"/>
      <c r="N14" s="101"/>
      <c r="O14" s="101"/>
    </row>
    <row r="15" spans="1:15" s="19" customFormat="1" ht="15.75">
      <c r="A15" s="37" t="s">
        <v>3</v>
      </c>
      <c r="B15" s="63">
        <v>40000000</v>
      </c>
      <c r="C15" s="75">
        <f>SUM(C16:C16)</f>
        <v>45927.4</v>
      </c>
      <c r="D15" s="75">
        <f>SUM(D16:D16)</f>
        <v>0</v>
      </c>
      <c r="E15" s="75">
        <f>SUM(E16:E16)</f>
        <v>0</v>
      </c>
      <c r="F15" s="75">
        <f>SUM(F16:F16)</f>
        <v>0</v>
      </c>
      <c r="G15" s="75"/>
      <c r="H15" s="75">
        <f t="shared" si="0"/>
        <v>0</v>
      </c>
      <c r="I15" s="75">
        <f>SUM(F15-C15)/C15*100</f>
        <v>-100</v>
      </c>
      <c r="J15" s="75">
        <f t="shared" si="1"/>
        <v>-45927.4</v>
      </c>
      <c r="K15" s="153"/>
      <c r="M15" s="73"/>
      <c r="N15" s="101"/>
      <c r="O15" s="101"/>
    </row>
    <row r="16" spans="1:15" ht="110.25">
      <c r="A16" s="39" t="s">
        <v>39</v>
      </c>
      <c r="B16" s="63">
        <v>41037300</v>
      </c>
      <c r="C16" s="75">
        <v>45927.4</v>
      </c>
      <c r="D16" s="75"/>
      <c r="E16" s="75"/>
      <c r="F16" s="75"/>
      <c r="G16" s="75"/>
      <c r="H16" s="75">
        <f t="shared" si="0"/>
        <v>0</v>
      </c>
      <c r="I16" s="75">
        <f>SUM(F16-C16)/C16*100</f>
        <v>-100</v>
      </c>
      <c r="J16" s="75">
        <f t="shared" si="1"/>
        <v>-45927.4</v>
      </c>
      <c r="M16" s="73"/>
      <c r="N16" s="101"/>
      <c r="O16" s="101"/>
    </row>
    <row r="17" spans="1:15" ht="19.5" customHeight="1">
      <c r="A17" s="166" t="s">
        <v>20</v>
      </c>
      <c r="B17" s="63"/>
      <c r="C17" s="80">
        <f>SUM(C14+C15)</f>
        <v>52294.11664</v>
      </c>
      <c r="D17" s="80">
        <f>SUM(D14+D15)</f>
        <v>100981.243</v>
      </c>
      <c r="E17" s="80">
        <f>SUM(E14+E15)</f>
        <v>7530.3785800000005</v>
      </c>
      <c r="F17" s="80">
        <f>SUM(F14+F15)</f>
        <v>8656.901740000001</v>
      </c>
      <c r="G17" s="80">
        <f>F17/E17*100</f>
        <v>114.95971481423184</v>
      </c>
      <c r="H17" s="80">
        <f t="shared" si="0"/>
        <v>1126.5231600000006</v>
      </c>
      <c r="I17" s="80">
        <f>SUM(F17-C17)/C17*100</f>
        <v>-83.44574438536687</v>
      </c>
      <c r="J17" s="80">
        <f t="shared" si="1"/>
        <v>-43637.2149</v>
      </c>
      <c r="M17" s="73"/>
      <c r="N17" s="101"/>
      <c r="O17" s="101"/>
    </row>
    <row r="18" spans="1:15" ht="15.75">
      <c r="A18" s="25"/>
      <c r="C18" s="93"/>
      <c r="D18" s="116"/>
      <c r="E18" s="116"/>
      <c r="F18" s="116"/>
      <c r="G18" s="116"/>
      <c r="M18" s="73"/>
      <c r="N18" s="101"/>
      <c r="O18" s="101"/>
    </row>
    <row r="19" spans="1:15" ht="12.75">
      <c r="A19" s="110"/>
      <c r="C19" s="73"/>
      <c r="D19" s="101"/>
      <c r="E19" s="101"/>
      <c r="F19" s="101"/>
      <c r="G19" s="117"/>
      <c r="H19" s="117"/>
      <c r="I19" s="117"/>
      <c r="J19" s="117"/>
      <c r="M19" s="73"/>
      <c r="N19" s="101"/>
      <c r="O19" s="101"/>
    </row>
    <row r="20" spans="1:15" ht="15">
      <c r="A20" s="25"/>
      <c r="C20" s="109"/>
      <c r="D20" s="116"/>
      <c r="E20" s="116"/>
      <c r="F20" s="116"/>
      <c r="G20" s="118"/>
      <c r="H20" s="118"/>
      <c r="I20" s="118"/>
      <c r="J20" s="118"/>
      <c r="M20" s="73"/>
      <c r="N20" s="101"/>
      <c r="O20" s="101"/>
    </row>
    <row r="21" spans="1:15" ht="15">
      <c r="A21" s="25"/>
      <c r="G21" s="118"/>
      <c r="H21" s="118"/>
      <c r="I21" s="118"/>
      <c r="J21" s="118"/>
      <c r="M21" s="73"/>
      <c r="N21" s="101"/>
      <c r="O21" s="101"/>
    </row>
    <row r="22" spans="1:15" ht="15.75">
      <c r="A22" s="25"/>
      <c r="B22" s="110"/>
      <c r="C22" s="73"/>
      <c r="D22" s="101"/>
      <c r="E22" s="101"/>
      <c r="F22" s="101"/>
      <c r="G22" s="86"/>
      <c r="H22" s="94"/>
      <c r="I22" s="95"/>
      <c r="J22" s="95"/>
      <c r="M22" s="73"/>
      <c r="N22" s="101"/>
      <c r="O22" s="101"/>
    </row>
    <row r="23" spans="1:15" ht="15.75">
      <c r="A23" s="25"/>
      <c r="B23" s="110"/>
      <c r="C23" s="73"/>
      <c r="D23" s="101"/>
      <c r="E23" s="101"/>
      <c r="F23" s="101"/>
      <c r="G23" s="86"/>
      <c r="H23" s="94"/>
      <c r="I23" s="95"/>
      <c r="J23" s="95"/>
      <c r="M23" s="73"/>
      <c r="N23" s="101"/>
      <c r="O23" s="101"/>
    </row>
    <row r="24" spans="1:15" ht="15">
      <c r="A24" s="25"/>
      <c r="B24" s="73"/>
      <c r="C24" s="116"/>
      <c r="D24" s="116"/>
      <c r="E24" s="116"/>
      <c r="F24" s="116"/>
      <c r="G24" s="94"/>
      <c r="H24" s="94"/>
      <c r="I24" s="95"/>
      <c r="J24" s="95"/>
      <c r="M24" s="73"/>
      <c r="N24" s="101"/>
      <c r="O24" s="101"/>
    </row>
    <row r="25" spans="1:15" ht="15">
      <c r="A25" s="25"/>
      <c r="B25" s="73"/>
      <c r="C25" s="116"/>
      <c r="D25" s="116"/>
      <c r="E25" s="116"/>
      <c r="F25" s="116"/>
      <c r="G25" s="95"/>
      <c r="H25" s="95"/>
      <c r="I25" s="95"/>
      <c r="J25" s="95"/>
      <c r="M25" s="73"/>
      <c r="N25" s="101"/>
      <c r="O25" s="101"/>
    </row>
    <row r="26" spans="1:10" ht="15">
      <c r="A26" s="25"/>
      <c r="C26" s="95"/>
      <c r="D26" s="95"/>
      <c r="E26" s="95"/>
      <c r="F26" s="95"/>
      <c r="G26" s="95"/>
      <c r="H26" s="95"/>
      <c r="I26" s="95"/>
      <c r="J26" s="95"/>
    </row>
    <row r="27" spans="1:10" ht="15">
      <c r="A27" s="25"/>
      <c r="C27" s="95"/>
      <c r="D27" s="95"/>
      <c r="E27" s="95"/>
      <c r="F27" s="95"/>
      <c r="G27" s="95"/>
      <c r="H27" s="95"/>
      <c r="I27" s="95"/>
      <c r="J27" s="95"/>
    </row>
    <row r="28" ht="15">
      <c r="A28" s="25"/>
    </row>
    <row r="29" ht="15">
      <c r="A29" s="25"/>
    </row>
    <row r="30" ht="15">
      <c r="A30" s="25"/>
    </row>
    <row r="31" ht="15">
      <c r="A31" s="25"/>
    </row>
    <row r="32" ht="15">
      <c r="A32" s="25"/>
    </row>
    <row r="33" ht="15">
      <c r="A33" s="25"/>
    </row>
    <row r="34" ht="15">
      <c r="A34" s="25"/>
    </row>
    <row r="35" ht="15">
      <c r="A35" s="25"/>
    </row>
    <row r="36" ht="15">
      <c r="A36" s="25"/>
    </row>
    <row r="37" ht="15">
      <c r="A37" s="25"/>
    </row>
    <row r="38" ht="15">
      <c r="A38" s="25"/>
    </row>
    <row r="39" ht="15">
      <c r="A39" s="25"/>
    </row>
    <row r="40" ht="15">
      <c r="A40" s="25"/>
    </row>
    <row r="41" ht="15">
      <c r="A41" s="25"/>
    </row>
    <row r="42" ht="15">
      <c r="A42" s="25"/>
    </row>
    <row r="43" ht="15">
      <c r="A43" s="25"/>
    </row>
    <row r="44" ht="15">
      <c r="A44" s="25"/>
    </row>
    <row r="45" ht="15">
      <c r="A45" s="25"/>
    </row>
    <row r="46" ht="15">
      <c r="A46" s="25"/>
    </row>
    <row r="47" ht="15">
      <c r="A47" s="25"/>
    </row>
    <row r="48" ht="15">
      <c r="A48" s="25"/>
    </row>
  </sheetData>
  <sheetProtection/>
  <mergeCells count="12">
    <mergeCell ref="I5:J6"/>
    <mergeCell ref="E6:E7"/>
    <mergeCell ref="A2:J2"/>
    <mergeCell ref="D6:D7"/>
    <mergeCell ref="F6:F7"/>
    <mergeCell ref="G6:G7"/>
    <mergeCell ref="H6:H7"/>
    <mergeCell ref="G1:H1"/>
    <mergeCell ref="A5:A7"/>
    <mergeCell ref="B5:B7"/>
    <mergeCell ref="C5:C7"/>
    <mergeCell ref="D5:H5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7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4.375" style="5" customWidth="1"/>
    <col min="2" max="2" width="10.625" style="5" customWidth="1"/>
    <col min="3" max="3" width="14.75390625" style="5" customWidth="1"/>
    <col min="4" max="4" width="13.875" style="5" customWidth="1"/>
    <col min="5" max="5" width="16.75390625" style="5" customWidth="1"/>
    <col min="6" max="7" width="16.25390625" style="5" customWidth="1"/>
    <col min="8" max="8" width="14.125" style="5" customWidth="1"/>
    <col min="9" max="10" width="13.375" style="5" bestFit="1" customWidth="1"/>
    <col min="11" max="11" width="10.875" style="153" customWidth="1"/>
    <col min="12" max="16384" width="9.125" style="5" customWidth="1"/>
  </cols>
  <sheetData>
    <row r="1" spans="1:10" ht="12.75">
      <c r="A1" s="92"/>
      <c r="B1" s="92"/>
      <c r="C1" s="92"/>
      <c r="D1" s="92"/>
      <c r="E1" s="92"/>
      <c r="F1" s="92"/>
      <c r="G1" s="179"/>
      <c r="H1" s="179"/>
      <c r="I1" s="92"/>
      <c r="J1" s="92"/>
    </row>
    <row r="2" spans="1:11" ht="20.25">
      <c r="A2" s="171" t="s">
        <v>90</v>
      </c>
      <c r="B2" s="171"/>
      <c r="C2" s="171"/>
      <c r="D2" s="171"/>
      <c r="E2" s="171"/>
      <c r="F2" s="171"/>
      <c r="G2" s="171"/>
      <c r="H2" s="171"/>
      <c r="I2" s="171"/>
      <c r="J2" s="171"/>
      <c r="K2" s="158"/>
    </row>
    <row r="3" spans="1:11" ht="15.75">
      <c r="A3" s="161" t="s">
        <v>66</v>
      </c>
      <c r="B3" s="161"/>
      <c r="C3" s="161"/>
      <c r="D3" s="161"/>
      <c r="E3" s="161"/>
      <c r="F3" s="161"/>
      <c r="G3" s="161"/>
      <c r="H3" s="161"/>
      <c r="I3" s="162"/>
      <c r="J3" s="161"/>
      <c r="K3" s="158"/>
    </row>
    <row r="4" spans="1:11" ht="13.5" customHeight="1">
      <c r="A4" s="155"/>
      <c r="B4" s="87"/>
      <c r="C4" s="87"/>
      <c r="D4" s="87"/>
      <c r="E4" s="87"/>
      <c r="F4" s="87"/>
      <c r="G4" s="87"/>
      <c r="H4" s="87"/>
      <c r="I4" s="87"/>
      <c r="J4" s="96"/>
      <c r="K4" s="158"/>
    </row>
    <row r="5" spans="1:11" ht="21" customHeight="1">
      <c r="A5" s="180" t="s">
        <v>12</v>
      </c>
      <c r="B5" s="181" t="s">
        <v>1</v>
      </c>
      <c r="C5" s="170" t="s">
        <v>83</v>
      </c>
      <c r="D5" s="182" t="s">
        <v>69</v>
      </c>
      <c r="E5" s="182"/>
      <c r="F5" s="182"/>
      <c r="G5" s="182"/>
      <c r="H5" s="182"/>
      <c r="I5" s="170" t="s">
        <v>72</v>
      </c>
      <c r="J5" s="170"/>
      <c r="K5" s="158"/>
    </row>
    <row r="6" spans="1:11" ht="48.75" customHeight="1">
      <c r="A6" s="180"/>
      <c r="B6" s="181"/>
      <c r="C6" s="170"/>
      <c r="D6" s="180" t="s">
        <v>68</v>
      </c>
      <c r="E6" s="180" t="s">
        <v>70</v>
      </c>
      <c r="F6" s="180" t="s">
        <v>80</v>
      </c>
      <c r="G6" s="180" t="s">
        <v>13</v>
      </c>
      <c r="H6" s="180" t="s">
        <v>61</v>
      </c>
      <c r="I6" s="170"/>
      <c r="J6" s="170"/>
      <c r="K6" s="158"/>
    </row>
    <row r="7" spans="1:11" ht="21" customHeight="1">
      <c r="A7" s="180"/>
      <c r="B7" s="181"/>
      <c r="C7" s="170"/>
      <c r="D7" s="180"/>
      <c r="E7" s="180"/>
      <c r="F7" s="180"/>
      <c r="G7" s="180"/>
      <c r="H7" s="180"/>
      <c r="I7" s="72" t="s">
        <v>60</v>
      </c>
      <c r="J7" s="47" t="s">
        <v>0</v>
      </c>
      <c r="K7" s="158"/>
    </row>
    <row r="8" spans="1:11" ht="26.25" customHeight="1">
      <c r="A8" s="11" t="s">
        <v>4</v>
      </c>
      <c r="B8" s="2"/>
      <c r="C8" s="2"/>
      <c r="D8" s="108"/>
      <c r="E8" s="108"/>
      <c r="F8" s="108" t="s">
        <v>59</v>
      </c>
      <c r="G8" s="3"/>
      <c r="H8" s="3"/>
      <c r="I8" s="33"/>
      <c r="J8" s="33"/>
      <c r="K8" s="158"/>
    </row>
    <row r="9" spans="1:11" ht="19.5" customHeight="1">
      <c r="A9" s="13" t="s">
        <v>5</v>
      </c>
      <c r="B9" s="14" t="s">
        <v>32</v>
      </c>
      <c r="C9" s="75">
        <v>1418.21815</v>
      </c>
      <c r="D9" s="99">
        <v>53766.345</v>
      </c>
      <c r="E9" s="99">
        <v>4480.52875</v>
      </c>
      <c r="F9" s="75">
        <v>3793.6915200000003</v>
      </c>
      <c r="G9" s="100">
        <f aca="true" t="shared" si="0" ref="G9:G17">F9/E9*100</f>
        <v>84.67062107346148</v>
      </c>
      <c r="H9" s="100">
        <f aca="true" t="shared" si="1" ref="H9:H20">F9-E9</f>
        <v>-686.8372300000001</v>
      </c>
      <c r="I9" s="100" t="s">
        <v>77</v>
      </c>
      <c r="J9" s="100">
        <f aca="true" t="shared" si="2" ref="J9:J20">F9-C9</f>
        <v>2375.4733700000006</v>
      </c>
      <c r="K9" s="159"/>
    </row>
    <row r="10" spans="1:11" ht="21" customHeight="1">
      <c r="A10" s="13" t="s">
        <v>19</v>
      </c>
      <c r="B10" s="14" t="s">
        <v>33</v>
      </c>
      <c r="C10" s="75">
        <v>646.68589</v>
      </c>
      <c r="D10" s="99">
        <v>38886.803</v>
      </c>
      <c r="E10" s="99">
        <v>203.06091666666666</v>
      </c>
      <c r="F10" s="99">
        <v>98.41533</v>
      </c>
      <c r="G10" s="100">
        <f t="shared" si="0"/>
        <v>48.46591437462732</v>
      </c>
      <c r="H10" s="100">
        <f t="shared" si="1"/>
        <v>-104.64558666666666</v>
      </c>
      <c r="I10" s="100">
        <f>SUM(F10-C10)/C10*100</f>
        <v>-84.78158693086685</v>
      </c>
      <c r="J10" s="100">
        <f t="shared" si="2"/>
        <v>-548.2705599999999</v>
      </c>
      <c r="K10" s="101"/>
    </row>
    <row r="11" spans="1:11" ht="18.75" customHeight="1">
      <c r="A11" s="13" t="s">
        <v>15</v>
      </c>
      <c r="B11" s="14" t="s">
        <v>35</v>
      </c>
      <c r="C11" s="75">
        <v>309.14342</v>
      </c>
      <c r="D11" s="99">
        <v>32651.902000000002</v>
      </c>
      <c r="E11" s="99">
        <v>2720.9918333333335</v>
      </c>
      <c r="F11" s="99">
        <v>1469.1806299999998</v>
      </c>
      <c r="G11" s="100">
        <f t="shared" si="0"/>
        <v>53.994305017821006</v>
      </c>
      <c r="H11" s="100">
        <f t="shared" si="1"/>
        <v>-1251.8112033333337</v>
      </c>
      <c r="I11" s="100" t="s">
        <v>78</v>
      </c>
      <c r="J11" s="100">
        <f t="shared" si="2"/>
        <v>1160.03721</v>
      </c>
      <c r="K11" s="101"/>
    </row>
    <row r="12" spans="1:11" s="19" customFormat="1" ht="20.25" customHeight="1">
      <c r="A12" s="13" t="s">
        <v>6</v>
      </c>
      <c r="B12" s="2">
        <v>4000</v>
      </c>
      <c r="C12" s="75">
        <v>22.00565</v>
      </c>
      <c r="D12" s="99">
        <v>329.565</v>
      </c>
      <c r="E12" s="99">
        <v>27.46375</v>
      </c>
      <c r="F12" s="99">
        <v>14.212610000000002</v>
      </c>
      <c r="G12" s="100">
        <f t="shared" si="0"/>
        <v>51.75043466387511</v>
      </c>
      <c r="H12" s="99">
        <f t="shared" si="1"/>
        <v>-13.25114</v>
      </c>
      <c r="I12" s="99">
        <f>SUM(F12-C12)/C12*100</f>
        <v>-35.413814179540246</v>
      </c>
      <c r="J12" s="100">
        <f t="shared" si="2"/>
        <v>-7.793039999999998</v>
      </c>
      <c r="K12" s="101"/>
    </row>
    <row r="13" spans="1:11" ht="18" customHeight="1">
      <c r="A13" s="13" t="s">
        <v>7</v>
      </c>
      <c r="B13" s="15">
        <v>5000</v>
      </c>
      <c r="C13" s="75">
        <v>0.02603</v>
      </c>
      <c r="D13" s="99">
        <v>100</v>
      </c>
      <c r="E13" s="99">
        <v>8.333333333333332</v>
      </c>
      <c r="F13" s="99">
        <v>0</v>
      </c>
      <c r="G13" s="99">
        <f t="shared" si="0"/>
        <v>0</v>
      </c>
      <c r="H13" s="99">
        <f t="shared" si="1"/>
        <v>-8.333333333333332</v>
      </c>
      <c r="I13" s="100"/>
      <c r="J13" s="100">
        <f t="shared" si="2"/>
        <v>-0.02603</v>
      </c>
      <c r="K13" s="158"/>
    </row>
    <row r="14" spans="1:11" ht="18" customHeight="1">
      <c r="A14" s="13" t="s">
        <v>56</v>
      </c>
      <c r="B14" s="15" t="s">
        <v>55</v>
      </c>
      <c r="C14" s="75"/>
      <c r="D14" s="99">
        <v>6018.49</v>
      </c>
      <c r="E14" s="99">
        <v>0</v>
      </c>
      <c r="F14" s="99">
        <v>0</v>
      </c>
      <c r="G14" s="99"/>
      <c r="H14" s="99">
        <f t="shared" si="1"/>
        <v>0</v>
      </c>
      <c r="I14" s="99"/>
      <c r="J14" s="100">
        <f t="shared" si="2"/>
        <v>0</v>
      </c>
      <c r="K14" s="158"/>
    </row>
    <row r="15" spans="1:11" ht="17.25" customHeight="1">
      <c r="A15" s="13" t="s">
        <v>40</v>
      </c>
      <c r="B15" s="15">
        <v>7000</v>
      </c>
      <c r="C15" s="75"/>
      <c r="D15" s="99">
        <v>590441.213</v>
      </c>
      <c r="E15" s="99">
        <v>578475.143</v>
      </c>
      <c r="F15" s="99">
        <v>0</v>
      </c>
      <c r="G15" s="99">
        <f t="shared" si="0"/>
        <v>0</v>
      </c>
      <c r="H15" s="99">
        <f t="shared" si="1"/>
        <v>-578475.143</v>
      </c>
      <c r="I15" s="99"/>
      <c r="J15" s="100">
        <f t="shared" si="2"/>
        <v>0</v>
      </c>
      <c r="K15" s="158"/>
    </row>
    <row r="16" spans="1:11" ht="18" customHeight="1">
      <c r="A16" s="13" t="s">
        <v>41</v>
      </c>
      <c r="B16" s="15">
        <v>8000</v>
      </c>
      <c r="C16" s="75"/>
      <c r="D16" s="99">
        <v>109696.7</v>
      </c>
      <c r="E16" s="99">
        <v>92090</v>
      </c>
      <c r="F16" s="99">
        <v>0</v>
      </c>
      <c r="G16" s="99">
        <f t="shared" si="0"/>
        <v>0</v>
      </c>
      <c r="H16" s="99">
        <f t="shared" si="1"/>
        <v>-92090</v>
      </c>
      <c r="I16" s="99"/>
      <c r="J16" s="100">
        <f t="shared" si="2"/>
        <v>0</v>
      </c>
      <c r="K16" s="158"/>
    </row>
    <row r="17" spans="1:11" ht="18" customHeight="1">
      <c r="A17" s="13" t="s">
        <v>50</v>
      </c>
      <c r="B17" s="15">
        <v>9000</v>
      </c>
      <c r="C17" s="75"/>
      <c r="D17" s="99">
        <v>156069.83</v>
      </c>
      <c r="E17" s="99">
        <v>156069.83</v>
      </c>
      <c r="F17" s="99">
        <v>3916.85</v>
      </c>
      <c r="G17" s="99">
        <f t="shared" si="0"/>
        <v>2.5096778794466554</v>
      </c>
      <c r="H17" s="99">
        <f t="shared" si="1"/>
        <v>-152152.97999999998</v>
      </c>
      <c r="I17" s="99"/>
      <c r="J17" s="100">
        <f t="shared" si="2"/>
        <v>3916.85</v>
      </c>
      <c r="K17" s="158"/>
    </row>
    <row r="18" spans="1:11" ht="63" customHeight="1">
      <c r="A18" s="36" t="s">
        <v>86</v>
      </c>
      <c r="B18" s="167">
        <v>8822</v>
      </c>
      <c r="C18" s="75"/>
      <c r="D18" s="99"/>
      <c r="E18" s="99"/>
      <c r="F18" s="99">
        <v>-8.70197</v>
      </c>
      <c r="G18" s="99"/>
      <c r="H18" s="99">
        <f t="shared" si="1"/>
        <v>-8.70197</v>
      </c>
      <c r="I18" s="99"/>
      <c r="J18" s="100">
        <f t="shared" si="2"/>
        <v>-8.70197</v>
      </c>
      <c r="K18" s="158"/>
    </row>
    <row r="19" spans="1:11" ht="54.75" customHeight="1">
      <c r="A19" s="39" t="s">
        <v>64</v>
      </c>
      <c r="B19" s="63">
        <v>8842</v>
      </c>
      <c r="C19" s="99">
        <v>-16.843</v>
      </c>
      <c r="D19" s="75"/>
      <c r="E19" s="75"/>
      <c r="F19" s="137">
        <v>-10.132</v>
      </c>
      <c r="G19" s="99"/>
      <c r="H19" s="75">
        <f t="shared" si="1"/>
        <v>-10.132</v>
      </c>
      <c r="I19" s="99">
        <f>SUM(F19-C19)/C19*100</f>
        <v>-39.8444457638188</v>
      </c>
      <c r="J19" s="75">
        <f t="shared" si="2"/>
        <v>6.711</v>
      </c>
      <c r="K19" s="158"/>
    </row>
    <row r="20" spans="1:11" ht="20.25" customHeight="1">
      <c r="A20" s="12" t="s">
        <v>21</v>
      </c>
      <c r="B20" s="60"/>
      <c r="C20" s="165">
        <f>SUM(C9:C19)</f>
        <v>2379.23614</v>
      </c>
      <c r="D20" s="165">
        <f>SUM(D9:D19)</f>
        <v>987960.8479999999</v>
      </c>
      <c r="E20" s="165">
        <f>SUM(E9:E19)</f>
        <v>834075.3515833333</v>
      </c>
      <c r="F20" s="165">
        <f>SUM(F9:F19)</f>
        <v>9273.51612</v>
      </c>
      <c r="G20" s="57">
        <f>F20/E20*100</f>
        <v>1.1118319348960493</v>
      </c>
      <c r="H20" s="57">
        <f t="shared" si="1"/>
        <v>-824801.8354633333</v>
      </c>
      <c r="I20" s="80" t="s">
        <v>82</v>
      </c>
      <c r="J20" s="80">
        <f t="shared" si="2"/>
        <v>6894.27998</v>
      </c>
      <c r="K20" s="158"/>
    </row>
    <row r="21" spans="1:11" ht="20.25" customHeight="1">
      <c r="A21" s="20"/>
      <c r="B21" s="119"/>
      <c r="C21" s="151"/>
      <c r="D21" s="151"/>
      <c r="E21" s="151"/>
      <c r="F21" s="151"/>
      <c r="G21" s="22"/>
      <c r="H21" s="22"/>
      <c r="I21" s="21"/>
      <c r="J21" s="21"/>
      <c r="K21" s="160"/>
    </row>
    <row r="22" spans="1:11" ht="20.25" customHeight="1">
      <c r="A22" s="23"/>
      <c r="B22" s="113"/>
      <c r="C22" s="111"/>
      <c r="D22" s="101"/>
      <c r="F22" s="101"/>
      <c r="G22" s="49"/>
      <c r="H22" s="49"/>
      <c r="I22" s="21"/>
      <c r="J22" s="21"/>
      <c r="K22" s="160"/>
    </row>
    <row r="23" spans="1:11" ht="15.75">
      <c r="A23" s="35"/>
      <c r="B23" s="114"/>
      <c r="C23" s="16"/>
      <c r="D23" s="101"/>
      <c r="F23" s="101"/>
      <c r="G23" s="17"/>
      <c r="H23" s="6"/>
      <c r="I23" s="4"/>
      <c r="J23" s="4"/>
      <c r="K23" s="160"/>
    </row>
    <row r="24" spans="1:11" ht="15.75">
      <c r="A24" s="120"/>
      <c r="B24" s="121"/>
      <c r="C24" s="122"/>
      <c r="D24" s="101"/>
      <c r="F24" s="101"/>
      <c r="G24" s="17"/>
      <c r="H24" s="42"/>
      <c r="I24" s="4"/>
      <c r="J24" s="4"/>
      <c r="K24" s="160"/>
    </row>
    <row r="25" spans="1:11" ht="18.75">
      <c r="A25" s="123"/>
      <c r="B25" s="73"/>
      <c r="C25" s="73"/>
      <c r="D25" s="101"/>
      <c r="E25" s="101"/>
      <c r="F25" s="101"/>
      <c r="G25" s="17"/>
      <c r="H25" s="42"/>
      <c r="I25" s="4"/>
      <c r="J25" s="4"/>
      <c r="K25" s="160"/>
    </row>
    <row r="26" spans="1:11" ht="18.75">
      <c r="A26" s="123"/>
      <c r="B26" s="73"/>
      <c r="C26" s="73"/>
      <c r="D26" s="101"/>
      <c r="E26" s="101"/>
      <c r="F26" s="101"/>
      <c r="G26" s="17"/>
      <c r="H26" s="42"/>
      <c r="I26" s="4"/>
      <c r="J26" s="4"/>
      <c r="K26" s="160"/>
    </row>
    <row r="27" spans="1:11" ht="15.75">
      <c r="A27" s="124"/>
      <c r="B27" s="73"/>
      <c r="C27" s="73"/>
      <c r="D27" s="101"/>
      <c r="E27" s="101"/>
      <c r="F27" s="101"/>
      <c r="G27" s="17"/>
      <c r="H27" s="42"/>
      <c r="I27" s="4"/>
      <c r="J27" s="4"/>
      <c r="K27" s="160"/>
    </row>
    <row r="28" spans="1:11" ht="15.75">
      <c r="A28" s="124"/>
      <c r="B28" s="73"/>
      <c r="C28" s="73"/>
      <c r="E28" s="101"/>
      <c r="F28" s="101"/>
      <c r="G28" s="17"/>
      <c r="H28" s="42"/>
      <c r="I28" s="4"/>
      <c r="J28" s="4"/>
      <c r="K28" s="160"/>
    </row>
    <row r="29" spans="1:11" ht="15.75">
      <c r="A29" s="124"/>
      <c r="B29" s="73"/>
      <c r="C29" s="73"/>
      <c r="D29" s="101"/>
      <c r="E29" s="101"/>
      <c r="F29" s="101"/>
      <c r="G29" s="18"/>
      <c r="H29" s="42"/>
      <c r="I29" s="4"/>
      <c r="J29" s="4"/>
      <c r="K29" s="160"/>
    </row>
    <row r="30" spans="1:11" ht="15">
      <c r="A30" s="124"/>
      <c r="B30" s="125"/>
      <c r="C30" s="126"/>
      <c r="D30" s="101"/>
      <c r="E30" s="101"/>
      <c r="F30" s="101"/>
      <c r="G30" s="146"/>
      <c r="H30" s="34"/>
      <c r="K30" s="160"/>
    </row>
    <row r="31" spans="1:11" ht="15">
      <c r="A31" s="25"/>
      <c r="B31" s="73"/>
      <c r="C31" s="73"/>
      <c r="D31" s="101"/>
      <c r="E31" s="101"/>
      <c r="F31" s="101"/>
      <c r="G31" s="26"/>
      <c r="H31" s="26"/>
      <c r="K31" s="160"/>
    </row>
    <row r="32" spans="1:11" ht="15">
      <c r="A32" s="25"/>
      <c r="D32" s="101"/>
      <c r="E32" s="101"/>
      <c r="F32" s="101"/>
      <c r="G32" s="26"/>
      <c r="H32" s="26"/>
      <c r="K32" s="160"/>
    </row>
    <row r="33" spans="1:11" ht="15">
      <c r="A33" s="25"/>
      <c r="G33" s="26"/>
      <c r="H33" s="26"/>
      <c r="K33" s="160"/>
    </row>
    <row r="34" spans="1:11" ht="15">
      <c r="A34" s="25"/>
      <c r="E34" s="27"/>
      <c r="F34" s="27"/>
      <c r="G34" s="27"/>
      <c r="H34" s="26"/>
      <c r="K34" s="160"/>
    </row>
    <row r="35" spans="1:11" ht="15.75">
      <c r="A35" s="25"/>
      <c r="E35" s="45"/>
      <c r="F35" s="46"/>
      <c r="G35" s="46"/>
      <c r="H35" s="46"/>
      <c r="I35" s="24"/>
      <c r="J35" s="24"/>
      <c r="K35" s="160"/>
    </row>
    <row r="36" spans="1:11" ht="15.75">
      <c r="A36" s="25"/>
      <c r="D36" s="44"/>
      <c r="E36" s="45"/>
      <c r="F36" s="46"/>
      <c r="G36" s="46"/>
      <c r="H36" s="46"/>
      <c r="I36" s="24"/>
      <c r="J36" s="24"/>
      <c r="K36" s="160"/>
    </row>
    <row r="37" spans="1:10" ht="15.75">
      <c r="A37" s="25"/>
      <c r="D37" s="44"/>
      <c r="E37" s="45"/>
      <c r="F37" s="46"/>
      <c r="G37" s="46"/>
      <c r="H37" s="46"/>
      <c r="I37" s="24"/>
      <c r="J37" s="24"/>
    </row>
    <row r="38" spans="1:10" ht="15.75">
      <c r="A38" s="25"/>
      <c r="D38" s="44"/>
      <c r="E38" s="45"/>
      <c r="F38" s="46"/>
      <c r="G38" s="46"/>
      <c r="H38" s="46"/>
      <c r="I38" s="24"/>
      <c r="J38" s="24"/>
    </row>
    <row r="39" spans="1:10" ht="15.75">
      <c r="A39" s="25"/>
      <c r="D39" s="44"/>
      <c r="E39" s="45"/>
      <c r="F39" s="46"/>
      <c r="G39" s="46"/>
      <c r="H39" s="46"/>
      <c r="I39" s="24"/>
      <c r="J39" s="24"/>
    </row>
    <row r="40" spans="1:10" ht="15.75">
      <c r="A40" s="25"/>
      <c r="D40" s="44"/>
      <c r="E40" s="45"/>
      <c r="F40" s="46"/>
      <c r="G40" s="46"/>
      <c r="H40" s="46"/>
      <c r="I40" s="24"/>
      <c r="J40" s="24"/>
    </row>
    <row r="41" spans="1:10" ht="15.75">
      <c r="A41" s="25"/>
      <c r="D41" s="44"/>
      <c r="E41" s="45"/>
      <c r="F41" s="46"/>
      <c r="G41" s="46"/>
      <c r="H41" s="46"/>
      <c r="I41" s="24"/>
      <c r="J41" s="24"/>
    </row>
    <row r="42" spans="1:10" ht="15.75">
      <c r="A42" s="25"/>
      <c r="D42" s="44"/>
      <c r="E42" s="45"/>
      <c r="F42" s="46"/>
      <c r="G42" s="46"/>
      <c r="H42" s="46"/>
      <c r="I42" s="24"/>
      <c r="J42" s="24"/>
    </row>
    <row r="43" spans="1:10" ht="15.75">
      <c r="A43" s="25"/>
      <c r="D43" s="44"/>
      <c r="E43" s="45"/>
      <c r="F43" s="46"/>
      <c r="G43" s="46"/>
      <c r="H43" s="46"/>
      <c r="I43" s="24"/>
      <c r="J43" s="24"/>
    </row>
    <row r="44" spans="1:10" ht="15">
      <c r="A44" s="25"/>
      <c r="D44" s="26"/>
      <c r="E44" s="26"/>
      <c r="F44" s="26"/>
      <c r="G44" s="26"/>
      <c r="H44" s="34"/>
      <c r="I44" s="8"/>
      <c r="J44" s="8"/>
    </row>
    <row r="45" spans="1:10" ht="15">
      <c r="A45" s="25"/>
      <c r="H45" s="8"/>
      <c r="I45" s="8"/>
      <c r="J45" s="8"/>
    </row>
    <row r="46" ht="15">
      <c r="A46" s="25"/>
    </row>
    <row r="47" ht="15">
      <c r="A47" s="25"/>
    </row>
    <row r="48" ht="15">
      <c r="A48" s="25"/>
    </row>
    <row r="49" ht="15">
      <c r="A49" s="25"/>
    </row>
    <row r="50" ht="15">
      <c r="A50" s="25"/>
    </row>
    <row r="51" ht="15">
      <c r="A51" s="25"/>
    </row>
    <row r="52" ht="15">
      <c r="A52" s="25"/>
    </row>
    <row r="53" ht="15">
      <c r="A53" s="25"/>
    </row>
    <row r="54" ht="15">
      <c r="A54" s="25"/>
    </row>
    <row r="55" ht="15">
      <c r="A55" s="25"/>
    </row>
    <row r="56" ht="15">
      <c r="A56" s="25"/>
    </row>
    <row r="57" ht="15">
      <c r="A57" s="25"/>
    </row>
    <row r="58" ht="15">
      <c r="A58" s="25"/>
    </row>
    <row r="59" ht="15">
      <c r="A59" s="25"/>
    </row>
    <row r="60" ht="15">
      <c r="A60" s="25"/>
    </row>
    <row r="61" ht="15">
      <c r="A61" s="25"/>
    </row>
    <row r="62" ht="15">
      <c r="A62" s="25"/>
    </row>
    <row r="63" ht="15">
      <c r="A63" s="25"/>
    </row>
    <row r="64" ht="15">
      <c r="A64" s="25"/>
    </row>
    <row r="65" ht="15">
      <c r="A65" s="25"/>
    </row>
    <row r="66" ht="15">
      <c r="A66" s="25"/>
    </row>
    <row r="67" ht="15">
      <c r="A67" s="25"/>
    </row>
    <row r="68" ht="15">
      <c r="A68" s="25"/>
    </row>
    <row r="69" ht="15">
      <c r="A69" s="25"/>
    </row>
    <row r="70" ht="15">
      <c r="A70" s="25"/>
    </row>
    <row r="71" ht="15">
      <c r="A71" s="25"/>
    </row>
    <row r="72" ht="15">
      <c r="A72" s="25"/>
    </row>
    <row r="73" ht="15">
      <c r="A73" s="25"/>
    </row>
    <row r="74" ht="15">
      <c r="A74" s="25"/>
    </row>
    <row r="75" ht="15">
      <c r="A75" s="25"/>
    </row>
  </sheetData>
  <sheetProtection/>
  <mergeCells count="12">
    <mergeCell ref="G1:H1"/>
    <mergeCell ref="A2:J2"/>
    <mergeCell ref="A5:A7"/>
    <mergeCell ref="B5:B7"/>
    <mergeCell ref="C5:C7"/>
    <mergeCell ref="D5:H5"/>
    <mergeCell ref="I5:J6"/>
    <mergeCell ref="D6:D7"/>
    <mergeCell ref="E6:E7"/>
    <mergeCell ref="F6:F7"/>
    <mergeCell ref="G6:G7"/>
    <mergeCell ref="H6:H7"/>
  </mergeCells>
  <conditionalFormatting sqref="C25:C26">
    <cfRule type="expression" priority="37" dxfId="24" stopIfTrue="1">
      <formula>HR25=1</formula>
    </cfRule>
  </conditionalFormatting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User</cp:lastModifiedBy>
  <cp:lastPrinted>2024-02-19T13:55:19Z</cp:lastPrinted>
  <dcterms:created xsi:type="dcterms:W3CDTF">2000-06-16T12:18:08Z</dcterms:created>
  <dcterms:modified xsi:type="dcterms:W3CDTF">2024-02-20T10:45:45Z</dcterms:modified>
  <cp:category/>
  <cp:version/>
  <cp:contentType/>
  <cp:contentStatus/>
</cp:coreProperties>
</file>