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ТГ'!$19:$19</definedName>
    <definedName name="_xlnm.Print_Area" localSheetId="0">'                       ТГ'!$A$1:$I$122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7" l="1"/>
  <c r="C21" i="27"/>
  <c r="B22" i="27"/>
  <c r="B21" i="27"/>
  <c r="C20" i="27"/>
  <c r="C75" i="27"/>
  <c r="C76" i="27"/>
  <c r="B76" i="27"/>
  <c r="B75" i="27"/>
  <c r="C74" i="27"/>
  <c r="B23" i="27"/>
  <c r="C23" i="27"/>
  <c r="D75" i="27"/>
  <c r="E75" i="27"/>
  <c r="F75" i="27"/>
  <c r="H75" i="27"/>
  <c r="I75" i="27"/>
  <c r="G75" i="27"/>
  <c r="G76" i="27"/>
  <c r="G74" i="27"/>
  <c r="B86" i="27"/>
  <c r="D76" i="27"/>
  <c r="E76" i="27"/>
  <c r="F76" i="27"/>
  <c r="H76" i="27"/>
  <c r="I76" i="27"/>
  <c r="I86" i="27"/>
  <c r="H86" i="27"/>
  <c r="G86" i="27"/>
  <c r="F86" i="27"/>
  <c r="E86" i="27"/>
  <c r="D86" i="27"/>
  <c r="C86" i="27"/>
  <c r="D106" i="27"/>
  <c r="E106" i="27"/>
  <c r="F106" i="27"/>
  <c r="G106" i="27"/>
  <c r="H106" i="27"/>
  <c r="I106" i="27"/>
  <c r="C106" i="27"/>
  <c r="D105" i="27"/>
  <c r="E105" i="27"/>
  <c r="F105" i="27"/>
  <c r="G105" i="27"/>
  <c r="H105" i="27"/>
  <c r="I105" i="27"/>
  <c r="C105" i="27"/>
  <c r="D91" i="27"/>
  <c r="E91" i="27"/>
  <c r="F91" i="27"/>
  <c r="G91" i="27"/>
  <c r="H91" i="27"/>
  <c r="I91" i="27"/>
  <c r="C91" i="27"/>
  <c r="D90" i="27"/>
  <c r="E90" i="27"/>
  <c r="F90" i="27"/>
  <c r="G90" i="27"/>
  <c r="H90" i="27"/>
  <c r="I90" i="27"/>
  <c r="C90" i="27"/>
  <c r="D55" i="27"/>
  <c r="E55" i="27"/>
  <c r="F55" i="27"/>
  <c r="G55" i="27"/>
  <c r="H55" i="27"/>
  <c r="H53" i="27" s="1"/>
  <c r="I55" i="27"/>
  <c r="D54" i="27"/>
  <c r="E54" i="27"/>
  <c r="F54" i="27"/>
  <c r="G54" i="27"/>
  <c r="H54" i="27"/>
  <c r="I54" i="27"/>
  <c r="D25" i="27"/>
  <c r="E25" i="27"/>
  <c r="F25" i="27"/>
  <c r="G25" i="27"/>
  <c r="H25" i="27"/>
  <c r="I25" i="27"/>
  <c r="D24" i="27"/>
  <c r="E24" i="27"/>
  <c r="F24" i="27"/>
  <c r="G24" i="27"/>
  <c r="H24" i="27"/>
  <c r="I24" i="27"/>
  <c r="I23" i="27" s="1"/>
  <c r="C24" i="27"/>
  <c r="C32" i="27"/>
  <c r="C29" i="27"/>
  <c r="D26" i="27"/>
  <c r="C54" i="27"/>
  <c r="C26" i="27"/>
  <c r="B20" i="27" l="1"/>
  <c r="H21" i="27"/>
  <c r="F74" i="27"/>
  <c r="E74" i="27"/>
  <c r="D21" i="27"/>
  <c r="G21" i="27"/>
  <c r="F21" i="27"/>
  <c r="E21" i="27"/>
  <c r="I74" i="27"/>
  <c r="H74" i="27"/>
  <c r="G53" i="27"/>
  <c r="D74" i="27"/>
  <c r="F53" i="27"/>
  <c r="E53" i="27"/>
  <c r="D53" i="27"/>
  <c r="G23" i="27"/>
  <c r="F23" i="27"/>
  <c r="E23" i="27"/>
  <c r="D23" i="27"/>
  <c r="H23" i="27"/>
  <c r="B24" i="27"/>
  <c r="I53" i="27"/>
  <c r="F22" i="27"/>
  <c r="I22" i="27"/>
  <c r="E22" i="27"/>
  <c r="H22" i="27"/>
  <c r="G22" i="27"/>
  <c r="I21" i="27"/>
  <c r="D22" i="27"/>
  <c r="F20" i="27" l="1"/>
  <c r="E20" i="27"/>
  <c r="I20" i="27"/>
  <c r="H20" i="27"/>
  <c r="G20" i="27"/>
  <c r="D20" i="27"/>
  <c r="B112" i="27" l="1"/>
  <c r="B111" i="27"/>
  <c r="I110" i="27"/>
  <c r="H110" i="27"/>
  <c r="G110" i="27"/>
  <c r="F110" i="27"/>
  <c r="E110" i="27"/>
  <c r="D110" i="27"/>
  <c r="C110" i="27"/>
  <c r="B109" i="27"/>
  <c r="B108" i="27"/>
  <c r="I107" i="27"/>
  <c r="H107" i="27"/>
  <c r="G107" i="27"/>
  <c r="F107" i="27"/>
  <c r="E107" i="27"/>
  <c r="D107" i="27"/>
  <c r="C107" i="27"/>
  <c r="I104" i="27"/>
  <c r="G104" i="27"/>
  <c r="F104" i="27"/>
  <c r="E104" i="27"/>
  <c r="D104" i="27"/>
  <c r="C104" i="27"/>
  <c r="B105" i="27"/>
  <c r="H104" i="27"/>
  <c r="B103" i="27"/>
  <c r="B102" i="27"/>
  <c r="B101" i="27" s="1"/>
  <c r="I101" i="27"/>
  <c r="H101" i="27"/>
  <c r="G101" i="27"/>
  <c r="F101" i="27"/>
  <c r="E101" i="27"/>
  <c r="D101" i="27"/>
  <c r="C101" i="27"/>
  <c r="B100" i="27"/>
  <c r="B99" i="27"/>
  <c r="I98" i="27"/>
  <c r="H98" i="27"/>
  <c r="G98" i="27"/>
  <c r="F98" i="27"/>
  <c r="E98" i="27"/>
  <c r="D98" i="27"/>
  <c r="C98" i="27"/>
  <c r="B97" i="27"/>
  <c r="B96" i="27"/>
  <c r="I95" i="27"/>
  <c r="H95" i="27"/>
  <c r="G95" i="27"/>
  <c r="F95" i="27"/>
  <c r="E95" i="27"/>
  <c r="D95" i="27"/>
  <c r="C95" i="27"/>
  <c r="B94" i="27"/>
  <c r="B93" i="27"/>
  <c r="I92" i="27"/>
  <c r="H92" i="27"/>
  <c r="G92" i="27"/>
  <c r="F92" i="27"/>
  <c r="E92" i="27"/>
  <c r="D92" i="27"/>
  <c r="C92" i="27"/>
  <c r="C55" i="27"/>
  <c r="B85" i="27"/>
  <c r="B84" i="27"/>
  <c r="I83" i="27"/>
  <c r="H83" i="27"/>
  <c r="G83" i="27"/>
  <c r="F83" i="27"/>
  <c r="E83" i="27"/>
  <c r="D83" i="27"/>
  <c r="C83" i="27"/>
  <c r="B82" i="27"/>
  <c r="B81" i="27"/>
  <c r="I80" i="27"/>
  <c r="H80" i="27"/>
  <c r="G80" i="27"/>
  <c r="F80" i="27"/>
  <c r="E80" i="27"/>
  <c r="D80" i="27"/>
  <c r="C80" i="27"/>
  <c r="B79" i="27"/>
  <c r="B78" i="27"/>
  <c r="I77" i="27"/>
  <c r="H77" i="27"/>
  <c r="G77" i="27"/>
  <c r="F77" i="27"/>
  <c r="E77" i="27"/>
  <c r="D77" i="27"/>
  <c r="C77" i="27"/>
  <c r="B73" i="27"/>
  <c r="B72" i="27"/>
  <c r="I71" i="27"/>
  <c r="H71" i="27"/>
  <c r="G71" i="27"/>
  <c r="F71" i="27"/>
  <c r="E71" i="27"/>
  <c r="D71" i="27"/>
  <c r="C71" i="27"/>
  <c r="B70" i="27"/>
  <c r="B69" i="27"/>
  <c r="B68" i="27" s="1"/>
  <c r="I68" i="27"/>
  <c r="H68" i="27"/>
  <c r="G68" i="27"/>
  <c r="F68" i="27"/>
  <c r="E68" i="27"/>
  <c r="D68" i="27"/>
  <c r="C68" i="27"/>
  <c r="B67" i="27"/>
  <c r="B66" i="27"/>
  <c r="I65" i="27"/>
  <c r="H65" i="27"/>
  <c r="G65" i="27"/>
  <c r="F65" i="27"/>
  <c r="E65" i="27"/>
  <c r="D65" i="27"/>
  <c r="C65" i="27"/>
  <c r="B64" i="27"/>
  <c r="B63" i="27"/>
  <c r="I62" i="27"/>
  <c r="H62" i="27"/>
  <c r="G62" i="27"/>
  <c r="F62" i="27"/>
  <c r="E62" i="27"/>
  <c r="D62" i="27"/>
  <c r="C62" i="27"/>
  <c r="C25" i="27"/>
  <c r="B52" i="27"/>
  <c r="B51" i="27"/>
  <c r="I50" i="27"/>
  <c r="H50" i="27"/>
  <c r="G50" i="27"/>
  <c r="F50" i="27"/>
  <c r="E50" i="27"/>
  <c r="D50" i="27"/>
  <c r="C50" i="27"/>
  <c r="B49" i="27"/>
  <c r="B48" i="27"/>
  <c r="B47" i="27" s="1"/>
  <c r="I47" i="27"/>
  <c r="H47" i="27"/>
  <c r="G47" i="27"/>
  <c r="F47" i="27"/>
  <c r="E47" i="27"/>
  <c r="D47" i="27"/>
  <c r="C47" i="27"/>
  <c r="B43" i="27"/>
  <c r="B42" i="27"/>
  <c r="I41" i="27"/>
  <c r="H41" i="27"/>
  <c r="G41" i="27"/>
  <c r="F41" i="27"/>
  <c r="E41" i="27"/>
  <c r="D41" i="27"/>
  <c r="C41" i="27"/>
  <c r="B46" i="27"/>
  <c r="B45" i="27"/>
  <c r="I44" i="27"/>
  <c r="H44" i="27"/>
  <c r="G44" i="27"/>
  <c r="F44" i="27"/>
  <c r="E44" i="27"/>
  <c r="D44" i="27"/>
  <c r="C44" i="27"/>
  <c r="B37" i="27"/>
  <c r="B40" i="27"/>
  <c r="B39" i="27"/>
  <c r="B38" i="27" s="1"/>
  <c r="I38" i="27"/>
  <c r="H38" i="27"/>
  <c r="G38" i="27"/>
  <c r="F38" i="27"/>
  <c r="E38" i="27"/>
  <c r="D38" i="27"/>
  <c r="C38" i="27"/>
  <c r="B36" i="27"/>
  <c r="I35" i="27"/>
  <c r="H35" i="27"/>
  <c r="G35" i="27"/>
  <c r="F35" i="27"/>
  <c r="E35" i="27"/>
  <c r="D35" i="27"/>
  <c r="C35" i="27"/>
  <c r="B34" i="27"/>
  <c r="B33" i="27"/>
  <c r="I32" i="27"/>
  <c r="H32" i="27"/>
  <c r="G32" i="27"/>
  <c r="F32" i="27"/>
  <c r="E32" i="27"/>
  <c r="D32" i="27"/>
  <c r="B32" i="27" l="1"/>
  <c r="B77" i="27"/>
  <c r="B25" i="27"/>
  <c r="B65" i="27"/>
  <c r="B107" i="27"/>
  <c r="B110" i="27"/>
  <c r="B106" i="27"/>
  <c r="B104" i="27" s="1"/>
  <c r="B90" i="27"/>
  <c r="C89" i="27"/>
  <c r="D89" i="27"/>
  <c r="E89" i="27"/>
  <c r="B92" i="27"/>
  <c r="B98" i="27"/>
  <c r="B95" i="27"/>
  <c r="B44" i="27"/>
  <c r="I89" i="27"/>
  <c r="F89" i="27"/>
  <c r="H89" i="27"/>
  <c r="G89" i="27"/>
  <c r="B91" i="27"/>
  <c r="B80" i="27"/>
  <c r="B83" i="27"/>
  <c r="B62" i="27"/>
  <c r="B71" i="27"/>
  <c r="B41" i="27"/>
  <c r="B50" i="27"/>
  <c r="B35" i="27"/>
  <c r="B89" i="27" l="1"/>
  <c r="B74" i="27"/>
  <c r="B115" i="27" l="1"/>
  <c r="B114" i="27"/>
  <c r="I113" i="27"/>
  <c r="H113" i="27"/>
  <c r="G113" i="27"/>
  <c r="F113" i="27"/>
  <c r="E113" i="27"/>
  <c r="D113" i="27"/>
  <c r="C113" i="27"/>
  <c r="B61" i="27"/>
  <c r="B60" i="27"/>
  <c r="I59" i="27"/>
  <c r="H59" i="27"/>
  <c r="G59" i="27"/>
  <c r="F59" i="27"/>
  <c r="E59" i="27"/>
  <c r="D59" i="27"/>
  <c r="C59" i="27"/>
  <c r="B58" i="27"/>
  <c r="B57" i="27"/>
  <c r="I56" i="27"/>
  <c r="H56" i="27"/>
  <c r="G56" i="27"/>
  <c r="F56" i="27"/>
  <c r="E56" i="27"/>
  <c r="D56" i="27"/>
  <c r="C56" i="27"/>
  <c r="B27" i="27"/>
  <c r="B28" i="27"/>
  <c r="I26" i="27"/>
  <c r="H26" i="27"/>
  <c r="G26" i="27"/>
  <c r="F26" i="27"/>
  <c r="E26" i="27"/>
  <c r="B31" i="27"/>
  <c r="B30" i="27"/>
  <c r="I29" i="27"/>
  <c r="H29" i="27"/>
  <c r="G29" i="27"/>
  <c r="F29" i="27"/>
  <c r="E29" i="27"/>
  <c r="D29" i="27"/>
  <c r="B29" i="27" l="1"/>
  <c r="B59" i="27"/>
  <c r="B56" i="27"/>
  <c r="C53" i="27"/>
  <c r="B26" i="27"/>
  <c r="B55" i="27"/>
  <c r="B54" i="27"/>
  <c r="B113" i="27"/>
  <c r="B53" i="27" l="1"/>
</calcChain>
</file>

<file path=xl/sharedStrings.xml><?xml version="1.0" encoding="utf-8"?>
<sst xmlns="http://schemas.openxmlformats.org/spreadsheetml/2006/main" count="128" uniqueCount="61">
  <si>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</si>
  <si>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</si>
  <si>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</si>
  <si>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</si>
  <si>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</si>
  <si>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</si>
  <si>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</si>
  <si>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</si>
  <si>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</si>
  <si>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</si>
  <si>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</si>
  <si>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</si>
  <si>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</si>
  <si>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</si>
  <si>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</si>
  <si>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</si>
  <si>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</si>
  <si>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</si>
  <si>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</si>
  <si>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>Резервний фонд (обсяг 2024 року)</t>
  </si>
  <si>
    <t xml:space="preserve">у т.ч. За рахунок залишку коштів дотації на 01.01.2024 </t>
  </si>
  <si>
    <t>0854400000</t>
  </si>
  <si>
    <t xml:space="preserve">               адміністрації  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</si>
  <si>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</si>
  <si>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r>
      <t>Державне управління</t>
    </r>
    <r>
      <rPr>
        <b/>
        <i/>
        <sz val="18"/>
        <rFont val="Times New Roman"/>
        <family val="1"/>
        <charset val="204"/>
      </rPr>
      <t xml:space="preserve">       </t>
    </r>
    <r>
      <rPr>
        <b/>
        <sz val="18"/>
        <rFont val="Times New Roman"/>
        <family val="1"/>
        <charset val="204"/>
      </rPr>
      <t xml:space="preserve">                                                         </t>
    </r>
  </si>
  <si>
    <t>КПКВК 0210160 Керівництво і управління у відповідній сфері у містах (місті Києві), селищах, селах, територіальних громадах (всього)</t>
  </si>
  <si>
    <t>КПКВК 0610160 Керівництво і управління у відповідній сфері у містах (місті Києві), селищах, селах, територіальних громадах (всього)</t>
  </si>
  <si>
    <t>КПКВК 0710160 Керівництво і управління у відповідній сфері у містах (місті Києві), селищах, селах, територіальних громадах (всього)</t>
  </si>
  <si>
    <t>КПКВК 0810160 Керівництво і управління у відповідній сфері у містах (місті Києві), селищах, селах, територіальних громадах (всього)</t>
  </si>
  <si>
    <t>КПКВК 1010160 Керівництво і управління у відповідній сфері у містах (місті Києві), селищах, селах, територіальних громадах (всього)</t>
  </si>
  <si>
    <t>КПКВК 1110160 Керівництво і управління у відповідній сфері у містах (місті Києві), селищах, селах, територіальних громадах (всього)</t>
  </si>
  <si>
    <t>КПКВК 1210160 Керівництво і управління у відповідній сфері у містах (місті Києві), селищах, селах, територіальних громадах (всього)</t>
  </si>
  <si>
    <t>КПКВК 1510160 Керівництво і управління у відповідній сфері у містах (місті Києві), селищах, селах, територіальних громадах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</si>
  <si>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</si>
  <si>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 xml:space="preserve"> Освіта                                                              </t>
  </si>
  <si>
    <t>КПКВК 0611010 Надання дошкільної освіти (всього)</t>
  </si>
  <si>
    <t>КПКВК 0611021 Надання загальної середньої освіти закладами загальної середньої освіти за рахунок коштів місцевого бюджету (всього)</t>
  </si>
  <si>
    <t>КПКВК 0611070 Надання позашкільної освіти закладами позашкільної освіти, заходи із позашкільної роботи з дітьми (всього)</t>
  </si>
  <si>
    <t>КПКВК 0611141 Забезпечення діяльності інших закладів у сфері освіти (всього)</t>
  </si>
  <si>
    <t>КПКВК 0611160 Забезпечення діяльності центрів професійного розвитку педагогічних працівників (всього)</t>
  </si>
  <si>
    <t>КПКВК 1011080 Надання спеціалізованої освіти мистецькими школами (всього)</t>
  </si>
  <si>
    <t>КПКВК 0813104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(всього)</t>
  </si>
  <si>
    <t>КПКВК 0813105 Надання реабілітаційних послуг особам з інвалідністю та дітям з інвалідністю (всього)</t>
  </si>
  <si>
    <t>КПКВК 0813121 Утримання та забезпечення діяльності центрів соціальних служб (всього)</t>
  </si>
  <si>
    <t>КПКВК 0813242 Інші заходи  у сфері соціального захисту і соціального забезпечення (всього)</t>
  </si>
  <si>
    <t>КПКВК 1014030 Забезпечення діяльності бібліотек (всього)</t>
  </si>
  <si>
    <t>КПКВК 1014040 Забезпечення діяльності музеїв i виставок (всього)</t>
  </si>
  <si>
    <t>КПКВК 1014060 Забезпечення діяльності палаців i будинків культури, клубів, центрів дозвілля та iнших клубних закладів (всього)</t>
  </si>
  <si>
    <t>КПКВК 1014081 Забезпечення діяльності інших закладів в галузі культури і мистецтва (всього)</t>
  </si>
  <si>
    <t>КПКВК 0615031 Утримання та навчально-тренувальна робота комунальних дитячо-юнацьких спортивних шкіл (всього)</t>
  </si>
  <si>
    <t>КПКВК 1115031 Утримання та навчально-тренувальна робота комунальних дитячо-юнацьких спортивних шкіл (всього)</t>
  </si>
  <si>
    <t>КПКВК 1115062 Підтримка спорту вищих досягнень та організацій, які здійснюють фізкультурно-спортивну діяльність в регіоні (всього)</t>
  </si>
  <si>
    <t xml:space="preserve">Соціальний захист та соціальне забезпечення                                                         </t>
  </si>
  <si>
    <t xml:space="preserve">Культура i мистецтво                                                      </t>
  </si>
  <si>
    <t xml:space="preserve">Фiзична культура i спорт                                                  </t>
  </si>
  <si>
    <t>бюджет Бердянської міської територіальної громади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</si>
  <si>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</si>
  <si>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</si>
  <si>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</si>
  <si>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3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</si>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</sst>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1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center" wrapText="1" indent="7"/>
    </xf>
    <xf numFmtId="0" fontId="12" fillId="0" borderId="0" xfId="0" applyFont="1"/>
    <xf numFmtId="0" fontId="8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/>
    <xf numFmtId="0" fontId="8" fillId="0" borderId="0" xfId="0" applyFont="1" applyAlignment="1"/>
    <xf numFmtId="0" fontId="16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8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/>
    <xf numFmtId="0" fontId="14" fillId="0" borderId="0" xfId="0" applyFont="1" applyFill="1" applyBorder="1" applyAlignment="1">
      <alignment horizontal="left"/>
    </xf>
    <xf numFmtId="49" fontId="13" fillId="0" borderId="3" xfId="0" quotePrefix="1" applyNumberFormat="1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0" fontId="12" fillId="0" borderId="0" xfId="0" applyFont="1" applyBorder="1"/>
    <xf numFmtId="0" fontId="1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3" fontId="14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31" fillId="0" borderId="0" xfId="0" applyFont="1"/>
    <xf numFmtId="3" fontId="14" fillId="0" borderId="0" xfId="0" applyNumberFormat="1" applyFont="1" applyFill="1" applyAlignment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31" fillId="0" borderId="0" xfId="0" applyFont="1" applyAlignment="1"/>
    <xf numFmtId="0" fontId="14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vertical="top"/>
    </xf>
    <xf numFmtId="0" fontId="9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BreakPreview" zoomScale="75" zoomScaleNormal="100" zoomScaleSheetLayoutView="75" zoomScalePageLayoutView="75" workbookViewId="0">
      <selection activeCell="G7" sqref="G7"/>
    </sheetView>
  </sheetViews>
  <sheetFormatPr defaultRowHeight="15.75" x14ac:dyDescent="0.25"/>
  <cols>
    <col min="1" max="1" width="55.25" customWidth="1"/>
    <col min="2" max="2" width="16.8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59</v>
      </c>
      <c r="G1" s="18"/>
      <c r="H1" s="19"/>
      <c r="I1" s="14"/>
    </row>
    <row r="2" spans="1:9" ht="29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4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22</v>
      </c>
      <c r="G4" s="18"/>
      <c r="H4" s="28"/>
      <c r="I4" s="28"/>
    </row>
    <row r="5" spans="1:9" ht="30" customHeight="1" x14ac:dyDescent="0.35">
      <c r="A5" s="1"/>
      <c r="B5" s="1"/>
      <c r="C5" s="2"/>
      <c r="D5" s="2"/>
      <c r="E5" s="2"/>
      <c r="F5" s="79" t="s">
        <v>60</v>
      </c>
      <c r="G5" s="79"/>
      <c r="H5" s="79"/>
      <c r="I5" s="79"/>
    </row>
    <row r="6" spans="1:9" ht="25.5" customHeight="1" x14ac:dyDescent="0.35">
      <c r="A6" s="1"/>
      <c r="B6" s="1"/>
      <c r="C6" s="2"/>
      <c r="D6" s="2"/>
      <c r="E6" s="2"/>
      <c r="F6" s="52"/>
      <c r="G6" s="50"/>
      <c r="H6" s="51"/>
    </row>
    <row r="7" spans="1:9" ht="25.5" customHeight="1" x14ac:dyDescent="0.3">
      <c r="A7" s="1"/>
      <c r="B7" s="1"/>
      <c r="C7" s="2"/>
      <c r="D7" s="2"/>
      <c r="E7" s="2"/>
      <c r="F7" s="2"/>
      <c r="G7" s="9"/>
      <c r="H7" s="9"/>
      <c r="I7" s="11"/>
    </row>
    <row r="8" spans="1:9" ht="25.5" customHeight="1" x14ac:dyDescent="0.35">
      <c r="A8" s="17"/>
      <c r="B8" s="17"/>
      <c r="C8" s="18"/>
      <c r="D8" s="27" t="s">
        <v>12</v>
      </c>
      <c r="E8" s="18"/>
      <c r="F8" s="18"/>
      <c r="G8" s="18"/>
      <c r="H8" s="18"/>
      <c r="I8" s="18"/>
    </row>
    <row r="9" spans="1:9" ht="21.6" customHeight="1" x14ac:dyDescent="0.25">
      <c r="A9" s="74" t="s">
        <v>23</v>
      </c>
      <c r="B9" s="74"/>
      <c r="C9" s="74"/>
      <c r="D9" s="74"/>
      <c r="E9" s="74"/>
      <c r="F9" s="74"/>
      <c r="G9" s="74"/>
      <c r="H9" s="74"/>
      <c r="I9" s="74"/>
    </row>
    <row r="10" spans="1:9" ht="21.6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</row>
    <row r="11" spans="1:9" ht="21.6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</row>
    <row r="12" spans="1:9" ht="21.6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9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</row>
    <row r="14" spans="1:9" s="13" customFormat="1" ht="31.15" customHeight="1" x14ac:dyDescent="0.35">
      <c r="A14" s="54" t="s">
        <v>21</v>
      </c>
      <c r="B14" s="22"/>
      <c r="C14" s="75" t="s">
        <v>55</v>
      </c>
      <c r="D14" s="75"/>
      <c r="E14" s="75"/>
      <c r="F14" s="75"/>
      <c r="G14" s="75"/>
      <c r="H14" s="22"/>
      <c r="I14" s="23"/>
    </row>
    <row r="15" spans="1:9" s="13" customFormat="1" ht="27" customHeight="1" x14ac:dyDescent="0.35">
      <c r="A15" s="33" t="s">
        <v>13</v>
      </c>
      <c r="B15" s="34"/>
      <c r="C15" s="76" t="s">
        <v>14</v>
      </c>
      <c r="D15" s="76"/>
      <c r="E15" s="76"/>
      <c r="F15" s="76"/>
      <c r="G15" s="76"/>
      <c r="H15" s="25"/>
      <c r="I15" s="24"/>
    </row>
    <row r="16" spans="1:9" ht="15.75" customHeight="1" x14ac:dyDescent="0.3">
      <c r="A16" s="1"/>
      <c r="B16" s="1"/>
      <c r="C16" s="2"/>
      <c r="D16" s="2"/>
      <c r="E16" s="2"/>
      <c r="F16" s="2"/>
      <c r="G16" s="2"/>
      <c r="H16" s="2"/>
      <c r="I16" s="9" t="s">
        <v>1</v>
      </c>
    </row>
    <row r="17" spans="1:9" ht="30.75" customHeight="1" x14ac:dyDescent="0.25">
      <c r="A17" s="77" t="s">
        <v>0</v>
      </c>
      <c r="B17" s="77" t="s">
        <v>15</v>
      </c>
      <c r="C17" s="78" t="s">
        <v>7</v>
      </c>
      <c r="D17" s="78"/>
      <c r="E17" s="78"/>
      <c r="F17" s="78"/>
      <c r="G17" s="78"/>
      <c r="H17" s="78"/>
      <c r="I17" s="78"/>
    </row>
    <row r="18" spans="1:9" ht="140.25" customHeight="1" x14ac:dyDescent="0.25">
      <c r="A18" s="77"/>
      <c r="B18" s="77"/>
      <c r="C18" s="26" t="s">
        <v>2</v>
      </c>
      <c r="D18" s="26" t="s">
        <v>4</v>
      </c>
      <c r="E18" s="26" t="s">
        <v>5</v>
      </c>
      <c r="F18" s="26" t="s">
        <v>3</v>
      </c>
      <c r="G18" s="26" t="s">
        <v>6</v>
      </c>
      <c r="H18" s="26" t="s">
        <v>9</v>
      </c>
      <c r="I18" s="26" t="s">
        <v>11</v>
      </c>
    </row>
    <row r="19" spans="1:9" ht="21" customHeight="1" x14ac:dyDescent="0.25">
      <c r="A19" s="65">
        <v>1</v>
      </c>
      <c r="B19" s="65">
        <v>2</v>
      </c>
      <c r="C19" s="32">
        <v>3</v>
      </c>
      <c r="D19" s="32">
        <v>4</v>
      </c>
      <c r="E19" s="32">
        <v>5</v>
      </c>
      <c r="F19" s="32">
        <v>6</v>
      </c>
      <c r="G19" s="32">
        <v>7</v>
      </c>
      <c r="H19" s="32">
        <v>8</v>
      </c>
      <c r="I19" s="32">
        <v>9</v>
      </c>
    </row>
    <row r="20" spans="1:9" ht="27.75" customHeight="1" x14ac:dyDescent="0.25">
      <c r="A20" s="31" t="s">
        <v>8</v>
      </c>
      <c r="B20" s="66">
        <f>B21+B22</f>
        <v>123396.349</v>
      </c>
      <c r="C20" s="35">
        <f>C21+C22</f>
        <v>94756.956999999995</v>
      </c>
      <c r="D20" s="35">
        <f t="shared" ref="D20:G20" si="0">D21+D22</f>
        <v>0</v>
      </c>
      <c r="E20" s="35">
        <f t="shared" si="0"/>
        <v>0</v>
      </c>
      <c r="F20" s="35">
        <f t="shared" si="0"/>
        <v>0</v>
      </c>
      <c r="G20" s="35">
        <f t="shared" si="0"/>
        <v>6000</v>
      </c>
      <c r="H20" s="35">
        <f>H21+H22</f>
        <v>0</v>
      </c>
      <c r="I20" s="35">
        <f>I21+I22</f>
        <v>22639.392</v>
      </c>
    </row>
    <row r="21" spans="1:9" s="6" customFormat="1" ht="29.25" customHeight="1" x14ac:dyDescent="0.25">
      <c r="A21" s="41" t="s">
        <v>16</v>
      </c>
      <c r="B21" s="36">
        <f>SUM(C21:I21)</f>
        <v>90846</v>
      </c>
      <c r="C21" s="36">
        <f>C24+C54+C75+C90+C105</f>
        <v>62206.608</v>
      </c>
      <c r="D21" s="36">
        <f t="shared" ref="D21:H21" si="1">D24+D54+D75+D90+D105</f>
        <v>0</v>
      </c>
      <c r="E21" s="36">
        <f t="shared" si="1"/>
        <v>0</v>
      </c>
      <c r="F21" s="36">
        <f t="shared" si="1"/>
        <v>0</v>
      </c>
      <c r="G21" s="36">
        <f t="shared" si="1"/>
        <v>6000</v>
      </c>
      <c r="H21" s="36">
        <f t="shared" si="1"/>
        <v>0</v>
      </c>
      <c r="I21" s="36">
        <f>I24+I54+I75+I90+I105+I116</f>
        <v>22639.392</v>
      </c>
    </row>
    <row r="22" spans="1:9" s="6" customFormat="1" ht="52.5" customHeight="1" x14ac:dyDescent="0.25">
      <c r="A22" s="41" t="s">
        <v>20</v>
      </c>
      <c r="B22" s="36">
        <f>SUM(C22:I22)</f>
        <v>32550.348999999998</v>
      </c>
      <c r="C22" s="36">
        <f>C25+C55+C76+C91+C106</f>
        <v>32550.348999999998</v>
      </c>
      <c r="D22" s="36">
        <f t="shared" ref="D22:I22" si="2">D25+D55+D76+D91+D106</f>
        <v>0</v>
      </c>
      <c r="E22" s="36">
        <f t="shared" si="2"/>
        <v>0</v>
      </c>
      <c r="F22" s="36">
        <f t="shared" si="2"/>
        <v>0</v>
      </c>
      <c r="G22" s="36">
        <f t="shared" si="2"/>
        <v>0</v>
      </c>
      <c r="H22" s="36">
        <f t="shared" si="2"/>
        <v>0</v>
      </c>
      <c r="I22" s="36">
        <f t="shared" si="2"/>
        <v>0</v>
      </c>
    </row>
    <row r="23" spans="1:9" s="4" customFormat="1" ht="67.5" customHeight="1" x14ac:dyDescent="0.25">
      <c r="A23" s="42" t="s">
        <v>24</v>
      </c>
      <c r="B23" s="37">
        <f>B24+B25</f>
        <v>29730.955000000002</v>
      </c>
      <c r="C23" s="37">
        <f>C24+C25</f>
        <v>29730.955000000002</v>
      </c>
      <c r="D23" s="37">
        <f t="shared" ref="D23:I23" si="3">D24+D25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</row>
    <row r="24" spans="1:9" s="16" customFormat="1" ht="28.5" customHeight="1" x14ac:dyDescent="0.25">
      <c r="A24" s="43" t="s">
        <v>16</v>
      </c>
      <c r="B24" s="38">
        <f>SUM(C24:I24)</f>
        <v>19105.419000000002</v>
      </c>
      <c r="C24" s="38">
        <f>C27+C30+C51+C33+C36+C39+C42+C45+C48</f>
        <v>19105.419000000002</v>
      </c>
      <c r="D24" s="38">
        <f t="shared" ref="D24:I24" si="4">D27+D30+D51+D33+D36+D39+D42+D45+D48</f>
        <v>0</v>
      </c>
      <c r="E24" s="38">
        <f t="shared" si="4"/>
        <v>0</v>
      </c>
      <c r="F24" s="38">
        <f t="shared" si="4"/>
        <v>0</v>
      </c>
      <c r="G24" s="38">
        <f t="shared" si="4"/>
        <v>0</v>
      </c>
      <c r="H24" s="38">
        <f t="shared" si="4"/>
        <v>0</v>
      </c>
      <c r="I24" s="38">
        <f t="shared" si="4"/>
        <v>0</v>
      </c>
    </row>
    <row r="25" spans="1:9" s="16" customFormat="1" ht="46.5" customHeight="1" x14ac:dyDescent="0.25">
      <c r="A25" s="43" t="s">
        <v>20</v>
      </c>
      <c r="B25" s="38">
        <f>SUM(C25:I25)</f>
        <v>10625.536</v>
      </c>
      <c r="C25" s="38">
        <f>C28+C31+C52+C34+C37+C40+C43+C46+C49</f>
        <v>10625.536</v>
      </c>
      <c r="D25" s="38">
        <f t="shared" ref="D25:I25" si="5">D28+D31+D52+D34+D37+D40+D43+D46+D49</f>
        <v>0</v>
      </c>
      <c r="E25" s="38">
        <f t="shared" si="5"/>
        <v>0</v>
      </c>
      <c r="F25" s="38">
        <f t="shared" si="5"/>
        <v>0</v>
      </c>
      <c r="G25" s="38">
        <f t="shared" si="5"/>
        <v>0</v>
      </c>
      <c r="H25" s="38">
        <f t="shared" si="5"/>
        <v>0</v>
      </c>
      <c r="I25" s="38">
        <f t="shared" si="5"/>
        <v>0</v>
      </c>
    </row>
    <row r="26" spans="1:9" s="4" customFormat="1" ht="96.6" customHeight="1" x14ac:dyDescent="0.25">
      <c r="A26" s="55" t="s">
        <v>25</v>
      </c>
      <c r="B26" s="39">
        <f>B27+B28</f>
        <v>18435.271999999997</v>
      </c>
      <c r="C26" s="39">
        <f>C27+C28</f>
        <v>18435.271999999997</v>
      </c>
      <c r="D26" s="39">
        <f>D27+D28</f>
        <v>0</v>
      </c>
      <c r="E26" s="39">
        <f t="shared" ref="E26" si="6">E27+E28</f>
        <v>0</v>
      </c>
      <c r="F26" s="39">
        <f t="shared" ref="F26" si="7">F27+F28</f>
        <v>0</v>
      </c>
      <c r="G26" s="39">
        <f t="shared" ref="G26" si="8">G27+G28</f>
        <v>0</v>
      </c>
      <c r="H26" s="39">
        <f t="shared" ref="H26" si="9">H27+H28</f>
        <v>0</v>
      </c>
      <c r="I26" s="39">
        <f t="shared" ref="I26" si="10">I27+I28</f>
        <v>0</v>
      </c>
    </row>
    <row r="27" spans="1:9" s="16" customFormat="1" ht="24.75" customHeight="1" x14ac:dyDescent="0.25">
      <c r="A27" s="44" t="s">
        <v>16</v>
      </c>
      <c r="B27" s="40">
        <f>SUM(C27:I27)</f>
        <v>11665.084999999999</v>
      </c>
      <c r="C27" s="40">
        <v>11665.084999999999</v>
      </c>
      <c r="D27" s="40"/>
      <c r="E27" s="40"/>
      <c r="F27" s="40"/>
      <c r="G27" s="40"/>
      <c r="H27" s="40"/>
      <c r="I27" s="40"/>
    </row>
    <row r="28" spans="1:9" s="16" customFormat="1" ht="52.5" customHeight="1" x14ac:dyDescent="0.25">
      <c r="A28" s="45" t="s">
        <v>20</v>
      </c>
      <c r="B28" s="40">
        <f>SUM(C28:I28)</f>
        <v>6770.1869999999999</v>
      </c>
      <c r="C28" s="40">
        <v>6770.1869999999999</v>
      </c>
      <c r="D28" s="40"/>
      <c r="E28" s="40"/>
      <c r="F28" s="40"/>
      <c r="G28" s="40"/>
      <c r="H28" s="40"/>
      <c r="I28" s="40"/>
    </row>
    <row r="29" spans="1:9" s="4" customFormat="1" ht="98.45" customHeight="1" x14ac:dyDescent="0.25">
      <c r="A29" s="55" t="s">
        <v>26</v>
      </c>
      <c r="B29" s="39">
        <f>B30+B31</f>
        <v>791.31299999999999</v>
      </c>
      <c r="C29" s="39">
        <f>C30+C31</f>
        <v>791.31299999999999</v>
      </c>
      <c r="D29" s="39">
        <f t="shared" ref="D29" si="11">D30+D31</f>
        <v>0</v>
      </c>
      <c r="E29" s="39">
        <f t="shared" ref="E29" si="12">E30+E31</f>
        <v>0</v>
      </c>
      <c r="F29" s="39">
        <f t="shared" ref="F29" si="13">F30+F31</f>
        <v>0</v>
      </c>
      <c r="G29" s="39">
        <f t="shared" ref="G29" si="14">G30+G31</f>
        <v>0</v>
      </c>
      <c r="H29" s="39">
        <f t="shared" ref="H29" si="15">H30+H31</f>
        <v>0</v>
      </c>
      <c r="I29" s="39">
        <f t="shared" ref="I29" si="16">I30+I31</f>
        <v>0</v>
      </c>
    </row>
    <row r="30" spans="1:9" s="16" customFormat="1" ht="30.75" customHeight="1" x14ac:dyDescent="0.25">
      <c r="A30" s="46" t="s">
        <v>16</v>
      </c>
      <c r="B30" s="40">
        <f>SUM(C30:I30)</f>
        <v>489.51400000000001</v>
      </c>
      <c r="C30" s="40">
        <v>489.51400000000001</v>
      </c>
      <c r="D30" s="40"/>
      <c r="E30" s="40"/>
      <c r="F30" s="40"/>
      <c r="G30" s="40"/>
      <c r="H30" s="40"/>
      <c r="I30" s="40"/>
    </row>
    <row r="31" spans="1:9" s="16" customFormat="1" ht="54" customHeight="1" x14ac:dyDescent="0.25">
      <c r="A31" s="46" t="s">
        <v>20</v>
      </c>
      <c r="B31" s="40">
        <f>SUM(C31:I31)</f>
        <v>301.79899999999998</v>
      </c>
      <c r="C31" s="40">
        <v>301.79899999999998</v>
      </c>
      <c r="D31" s="40"/>
      <c r="E31" s="40"/>
      <c r="F31" s="40"/>
      <c r="G31" s="40"/>
      <c r="H31" s="40"/>
      <c r="I31" s="40"/>
    </row>
    <row r="32" spans="1:9" s="16" customFormat="1" ht="96" customHeight="1" x14ac:dyDescent="0.25">
      <c r="A32" s="56" t="s">
        <v>27</v>
      </c>
      <c r="B32" s="39">
        <f>B33+B34</f>
        <v>527.90300000000002</v>
      </c>
      <c r="C32" s="39">
        <f>C33+C34</f>
        <v>527.90300000000002</v>
      </c>
      <c r="D32" s="39">
        <f t="shared" ref="D32:I32" si="17">D33+D34</f>
        <v>0</v>
      </c>
      <c r="E32" s="39">
        <f t="shared" si="17"/>
        <v>0</v>
      </c>
      <c r="F32" s="39">
        <f t="shared" si="17"/>
        <v>0</v>
      </c>
      <c r="G32" s="39">
        <f t="shared" si="17"/>
        <v>0</v>
      </c>
      <c r="H32" s="39">
        <f t="shared" si="17"/>
        <v>0</v>
      </c>
      <c r="I32" s="39">
        <f t="shared" si="17"/>
        <v>0</v>
      </c>
    </row>
    <row r="33" spans="1:9" s="16" customFormat="1" ht="54" customHeight="1" x14ac:dyDescent="0.25">
      <c r="A33" s="46" t="s">
        <v>16</v>
      </c>
      <c r="B33" s="40">
        <f>SUM(C33:I33)</f>
        <v>322.52999999999997</v>
      </c>
      <c r="C33" s="40">
        <v>322.52999999999997</v>
      </c>
      <c r="D33" s="40"/>
      <c r="E33" s="40"/>
      <c r="F33" s="40"/>
      <c r="G33" s="40"/>
      <c r="H33" s="40"/>
      <c r="I33" s="40"/>
    </row>
    <row r="34" spans="1:9" s="16" customFormat="1" ht="54" customHeight="1" x14ac:dyDescent="0.25">
      <c r="A34" s="46" t="s">
        <v>20</v>
      </c>
      <c r="B34" s="40">
        <f>SUM(C34:I34)</f>
        <v>205.37299999999999</v>
      </c>
      <c r="C34" s="40">
        <v>205.37299999999999</v>
      </c>
      <c r="D34" s="40"/>
      <c r="E34" s="40"/>
      <c r="F34" s="40"/>
      <c r="G34" s="40"/>
      <c r="H34" s="40"/>
      <c r="I34" s="40"/>
    </row>
    <row r="35" spans="1:9" s="16" customFormat="1" ht="100.5" customHeight="1" x14ac:dyDescent="0.25">
      <c r="A35" s="56" t="s">
        <v>28</v>
      </c>
      <c r="B35" s="39">
        <f>B36+B37</f>
        <v>4941.0810000000001</v>
      </c>
      <c r="C35" s="39">
        <f>C36+C37</f>
        <v>4941.0810000000001</v>
      </c>
      <c r="D35" s="39">
        <f t="shared" ref="D35:I35" si="18">D36+D37</f>
        <v>0</v>
      </c>
      <c r="E35" s="39">
        <f t="shared" si="18"/>
        <v>0</v>
      </c>
      <c r="F35" s="39">
        <f t="shared" si="18"/>
        <v>0</v>
      </c>
      <c r="G35" s="39">
        <f t="shared" si="18"/>
        <v>0</v>
      </c>
      <c r="H35" s="39">
        <f t="shared" si="18"/>
        <v>0</v>
      </c>
      <c r="I35" s="39">
        <f t="shared" si="18"/>
        <v>0</v>
      </c>
    </row>
    <row r="36" spans="1:9" s="16" customFormat="1" ht="36.75" customHeight="1" x14ac:dyDescent="0.25">
      <c r="A36" s="46" t="s">
        <v>16</v>
      </c>
      <c r="B36" s="40">
        <f>SUM(C36:I36)</f>
        <v>3102.183</v>
      </c>
      <c r="C36" s="40">
        <v>3102.183</v>
      </c>
      <c r="D36" s="40"/>
      <c r="E36" s="40"/>
      <c r="F36" s="40"/>
      <c r="G36" s="40"/>
      <c r="H36" s="40"/>
      <c r="I36" s="40"/>
    </row>
    <row r="37" spans="1:9" s="16" customFormat="1" ht="48.75" customHeight="1" x14ac:dyDescent="0.25">
      <c r="A37" s="46" t="s">
        <v>20</v>
      </c>
      <c r="B37" s="40">
        <f>SUM(C37:I37)</f>
        <v>1838.8979999999999</v>
      </c>
      <c r="C37" s="40">
        <v>1838.8979999999999</v>
      </c>
      <c r="D37" s="40"/>
      <c r="E37" s="40"/>
      <c r="F37" s="40"/>
      <c r="G37" s="40"/>
      <c r="H37" s="40"/>
      <c r="I37" s="40"/>
    </row>
    <row r="38" spans="1:9" s="16" customFormat="1" ht="99" customHeight="1" x14ac:dyDescent="0.25">
      <c r="A38" s="56" t="s">
        <v>29</v>
      </c>
      <c r="B38" s="39">
        <f>B39+B40</f>
        <v>375.23</v>
      </c>
      <c r="C38" s="39">
        <f>C39+C40</f>
        <v>375.23</v>
      </c>
      <c r="D38" s="39">
        <f t="shared" ref="D38:I38" si="19">D39+D40</f>
        <v>0</v>
      </c>
      <c r="E38" s="39">
        <f t="shared" si="19"/>
        <v>0</v>
      </c>
      <c r="F38" s="39">
        <f t="shared" si="19"/>
        <v>0</v>
      </c>
      <c r="G38" s="39">
        <f t="shared" si="19"/>
        <v>0</v>
      </c>
      <c r="H38" s="39">
        <f t="shared" si="19"/>
        <v>0</v>
      </c>
      <c r="I38" s="39">
        <f t="shared" si="19"/>
        <v>0</v>
      </c>
    </row>
    <row r="39" spans="1:9" s="16" customFormat="1" ht="31.5" customHeight="1" x14ac:dyDescent="0.25">
      <c r="A39" s="46" t="s">
        <v>16</v>
      </c>
      <c r="B39" s="40">
        <f>SUM(C39:I39)</f>
        <v>240.17699999999999</v>
      </c>
      <c r="C39" s="40">
        <v>240.17699999999999</v>
      </c>
      <c r="D39" s="40"/>
      <c r="E39" s="40"/>
      <c r="F39" s="40"/>
      <c r="G39" s="40"/>
      <c r="H39" s="40"/>
      <c r="I39" s="40"/>
    </row>
    <row r="40" spans="1:9" s="16" customFormat="1" ht="54" customHeight="1" x14ac:dyDescent="0.25">
      <c r="A40" s="46" t="s">
        <v>20</v>
      </c>
      <c r="B40" s="40">
        <f>SUM(C40:I40)</f>
        <v>135.053</v>
      </c>
      <c r="C40" s="40">
        <v>135.053</v>
      </c>
      <c r="D40" s="40"/>
      <c r="E40" s="40"/>
      <c r="F40" s="40"/>
      <c r="G40" s="40"/>
      <c r="H40" s="40"/>
      <c r="I40" s="40"/>
    </row>
    <row r="41" spans="1:9" s="16" customFormat="1" ht="100.5" customHeight="1" x14ac:dyDescent="0.25">
      <c r="A41" s="56" t="s">
        <v>30</v>
      </c>
      <c r="B41" s="39">
        <f>B42+B43</f>
        <v>264.60599999999999</v>
      </c>
      <c r="C41" s="39">
        <f>C42+C43</f>
        <v>264.60599999999999</v>
      </c>
      <c r="D41" s="39">
        <f t="shared" ref="D41:I41" si="20">D42+D43</f>
        <v>0</v>
      </c>
      <c r="E41" s="39">
        <f t="shared" si="20"/>
        <v>0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</row>
    <row r="42" spans="1:9" s="16" customFormat="1" ht="30" customHeight="1" x14ac:dyDescent="0.25">
      <c r="A42" s="46" t="s">
        <v>16</v>
      </c>
      <c r="B42" s="40">
        <f>SUM(C42:I42)</f>
        <v>194.36600000000001</v>
      </c>
      <c r="C42" s="40">
        <v>194.36600000000001</v>
      </c>
      <c r="D42" s="40"/>
      <c r="E42" s="40"/>
      <c r="F42" s="40"/>
      <c r="G42" s="40"/>
      <c r="H42" s="40"/>
      <c r="I42" s="40"/>
    </row>
    <row r="43" spans="1:9" s="16" customFormat="1" ht="54" customHeight="1" x14ac:dyDescent="0.25">
      <c r="A43" s="46" t="s">
        <v>20</v>
      </c>
      <c r="B43" s="40">
        <f>SUM(C43:I43)</f>
        <v>70.239999999999995</v>
      </c>
      <c r="C43" s="40">
        <v>70.239999999999995</v>
      </c>
      <c r="D43" s="40"/>
      <c r="E43" s="40"/>
      <c r="F43" s="40"/>
      <c r="G43" s="40"/>
      <c r="H43" s="40"/>
      <c r="I43" s="40"/>
    </row>
    <row r="44" spans="1:9" s="16" customFormat="1" ht="96" customHeight="1" x14ac:dyDescent="0.25">
      <c r="A44" s="56" t="s">
        <v>31</v>
      </c>
      <c r="B44" s="39">
        <f>B45+B46</f>
        <v>1353.16</v>
      </c>
      <c r="C44" s="39">
        <f>C45+C46</f>
        <v>1353.16</v>
      </c>
      <c r="D44" s="39">
        <f t="shared" ref="D44:I44" si="21">D45+D46</f>
        <v>0</v>
      </c>
      <c r="E44" s="39">
        <f t="shared" si="21"/>
        <v>0</v>
      </c>
      <c r="F44" s="39">
        <f t="shared" si="21"/>
        <v>0</v>
      </c>
      <c r="G44" s="39">
        <f t="shared" si="21"/>
        <v>0</v>
      </c>
      <c r="H44" s="39">
        <f t="shared" si="21"/>
        <v>0</v>
      </c>
      <c r="I44" s="39">
        <f t="shared" si="21"/>
        <v>0</v>
      </c>
    </row>
    <row r="45" spans="1:9" s="16" customFormat="1" ht="30.75" customHeight="1" x14ac:dyDescent="0.25">
      <c r="A45" s="46" t="s">
        <v>16</v>
      </c>
      <c r="B45" s="40">
        <f>SUM(C45:I45)</f>
        <v>950.13900000000001</v>
      </c>
      <c r="C45" s="40">
        <v>950.13900000000001</v>
      </c>
      <c r="D45" s="40"/>
      <c r="E45" s="40"/>
      <c r="F45" s="40"/>
      <c r="G45" s="40"/>
      <c r="H45" s="40"/>
      <c r="I45" s="40"/>
    </row>
    <row r="46" spans="1:9" s="16" customFormat="1" ht="54" customHeight="1" x14ac:dyDescent="0.25">
      <c r="A46" s="46" t="s">
        <v>20</v>
      </c>
      <c r="B46" s="40">
        <f>SUM(C46:I46)</f>
        <v>403.02100000000002</v>
      </c>
      <c r="C46" s="40">
        <v>403.02100000000002</v>
      </c>
      <c r="D46" s="40"/>
      <c r="E46" s="40"/>
      <c r="F46" s="40"/>
      <c r="G46" s="40"/>
      <c r="H46" s="40"/>
      <c r="I46" s="40"/>
    </row>
    <row r="47" spans="1:9" s="4" customFormat="1" ht="94.15" customHeight="1" x14ac:dyDescent="0.25">
      <c r="A47" s="56" t="s">
        <v>32</v>
      </c>
      <c r="B47" s="39">
        <f>B48+B49</f>
        <v>940.87000000000012</v>
      </c>
      <c r="C47" s="39">
        <f>C48+C49</f>
        <v>940.87000000000012</v>
      </c>
      <c r="D47" s="39">
        <f t="shared" ref="D47:I47" si="22">D48+D49</f>
        <v>0</v>
      </c>
      <c r="E47" s="39">
        <f t="shared" si="22"/>
        <v>0</v>
      </c>
      <c r="F47" s="39">
        <f t="shared" si="22"/>
        <v>0</v>
      </c>
      <c r="G47" s="39">
        <f t="shared" si="22"/>
        <v>0</v>
      </c>
      <c r="H47" s="39">
        <f t="shared" si="22"/>
        <v>0</v>
      </c>
      <c r="I47" s="39">
        <f t="shared" si="22"/>
        <v>0</v>
      </c>
    </row>
    <row r="48" spans="1:9" s="16" customFormat="1" ht="25.5" customHeight="1" x14ac:dyDescent="0.25">
      <c r="A48" s="46" t="s">
        <v>16</v>
      </c>
      <c r="B48" s="40">
        <f>SUM(C48:I48)</f>
        <v>648.52700000000004</v>
      </c>
      <c r="C48" s="40">
        <v>648.52700000000004</v>
      </c>
      <c r="D48" s="40"/>
      <c r="E48" s="40"/>
      <c r="F48" s="40"/>
      <c r="G48" s="40"/>
      <c r="H48" s="40"/>
      <c r="I48" s="40"/>
    </row>
    <row r="49" spans="1:9" s="16" customFormat="1" ht="48.75" customHeight="1" x14ac:dyDescent="0.25">
      <c r="A49" s="46" t="s">
        <v>20</v>
      </c>
      <c r="B49" s="40">
        <f>SUM(C49:I49)</f>
        <v>292.34300000000002</v>
      </c>
      <c r="C49" s="40">
        <v>292.34300000000002</v>
      </c>
      <c r="D49" s="40"/>
      <c r="E49" s="40"/>
      <c r="F49" s="40"/>
      <c r="G49" s="40"/>
      <c r="H49" s="40"/>
      <c r="I49" s="40"/>
    </row>
    <row r="50" spans="1:9" s="4" customFormat="1" ht="97.15" customHeight="1" x14ac:dyDescent="0.25">
      <c r="A50" s="56" t="s">
        <v>33</v>
      </c>
      <c r="B50" s="39">
        <f>B51+B52</f>
        <v>2101.52</v>
      </c>
      <c r="C50" s="39">
        <f>C51+C52</f>
        <v>2101.52</v>
      </c>
      <c r="D50" s="39">
        <f t="shared" ref="D50:I50" si="23">D51+D52</f>
        <v>0</v>
      </c>
      <c r="E50" s="39">
        <f t="shared" si="23"/>
        <v>0</v>
      </c>
      <c r="F50" s="39">
        <f t="shared" si="23"/>
        <v>0</v>
      </c>
      <c r="G50" s="39">
        <f t="shared" si="23"/>
        <v>0</v>
      </c>
      <c r="H50" s="39">
        <f t="shared" si="23"/>
        <v>0</v>
      </c>
      <c r="I50" s="39">
        <f t="shared" si="23"/>
        <v>0</v>
      </c>
    </row>
    <row r="51" spans="1:9" s="16" customFormat="1" ht="25.5" customHeight="1" x14ac:dyDescent="0.25">
      <c r="A51" s="46" t="s">
        <v>16</v>
      </c>
      <c r="B51" s="40">
        <f>SUM(C51:I51)</f>
        <v>1492.8979999999999</v>
      </c>
      <c r="C51" s="40">
        <v>1492.8979999999999</v>
      </c>
      <c r="D51" s="40"/>
      <c r="E51" s="40"/>
      <c r="F51" s="40"/>
      <c r="G51" s="40"/>
      <c r="H51" s="40"/>
      <c r="I51" s="40"/>
    </row>
    <row r="52" spans="1:9" s="16" customFormat="1" ht="48.75" customHeight="1" x14ac:dyDescent="0.25">
      <c r="A52" s="46" t="s">
        <v>20</v>
      </c>
      <c r="B52" s="40">
        <f>SUM(C52:I52)</f>
        <v>608.62199999999996</v>
      </c>
      <c r="C52" s="40">
        <v>608.62199999999996</v>
      </c>
      <c r="D52" s="40"/>
      <c r="E52" s="40"/>
      <c r="F52" s="40"/>
      <c r="G52" s="40"/>
      <c r="H52" s="40"/>
      <c r="I52" s="40"/>
    </row>
    <row r="53" spans="1:9" s="29" customFormat="1" ht="51.75" customHeight="1" x14ac:dyDescent="0.25">
      <c r="A53" s="47" t="s">
        <v>34</v>
      </c>
      <c r="B53" s="37">
        <f>B54+B55</f>
        <v>48534.197</v>
      </c>
      <c r="C53" s="37">
        <f>C54+C55</f>
        <v>48534.197</v>
      </c>
      <c r="D53" s="37">
        <f t="shared" ref="D53:I53" si="24">D54+D55</f>
        <v>0</v>
      </c>
      <c r="E53" s="37">
        <f t="shared" si="24"/>
        <v>0</v>
      </c>
      <c r="F53" s="37">
        <f t="shared" si="24"/>
        <v>0</v>
      </c>
      <c r="G53" s="37">
        <f t="shared" si="24"/>
        <v>0</v>
      </c>
      <c r="H53" s="37">
        <f t="shared" si="24"/>
        <v>0</v>
      </c>
      <c r="I53" s="37">
        <f t="shared" si="24"/>
        <v>0</v>
      </c>
    </row>
    <row r="54" spans="1:9" s="30" customFormat="1" ht="25.5" customHeight="1" x14ac:dyDescent="0.25">
      <c r="A54" s="48" t="s">
        <v>16</v>
      </c>
      <c r="B54" s="38">
        <f>SUM(C54:I54)</f>
        <v>31982.66</v>
      </c>
      <c r="C54" s="38">
        <f>C57+C60+C63+C66+C69+C72</f>
        <v>31982.66</v>
      </c>
      <c r="D54" s="38">
        <f t="shared" ref="D54:I54" si="25">D57+D60+D63+D66+D69+D72</f>
        <v>0</v>
      </c>
      <c r="E54" s="38">
        <f t="shared" si="25"/>
        <v>0</v>
      </c>
      <c r="F54" s="38">
        <f t="shared" si="25"/>
        <v>0</v>
      </c>
      <c r="G54" s="38">
        <f t="shared" si="25"/>
        <v>0</v>
      </c>
      <c r="H54" s="38">
        <f t="shared" si="25"/>
        <v>0</v>
      </c>
      <c r="I54" s="38">
        <f t="shared" si="25"/>
        <v>0</v>
      </c>
    </row>
    <row r="55" spans="1:9" s="30" customFormat="1" ht="51" customHeight="1" x14ac:dyDescent="0.25">
      <c r="A55" s="48" t="s">
        <v>20</v>
      </c>
      <c r="B55" s="38">
        <f>SUM(C55:I55)</f>
        <v>16551.537</v>
      </c>
      <c r="C55" s="38">
        <f>C58+C61+C64+C67+C70+C73</f>
        <v>16551.537</v>
      </c>
      <c r="D55" s="38">
        <f t="shared" ref="D55:I55" si="26">D58+D61+D64+D67+D70+D73</f>
        <v>0</v>
      </c>
      <c r="E55" s="38">
        <f t="shared" si="26"/>
        <v>0</v>
      </c>
      <c r="F55" s="38">
        <f t="shared" si="26"/>
        <v>0</v>
      </c>
      <c r="G55" s="38">
        <f t="shared" si="26"/>
        <v>0</v>
      </c>
      <c r="H55" s="38">
        <f t="shared" si="26"/>
        <v>0</v>
      </c>
      <c r="I55" s="38">
        <f t="shared" si="26"/>
        <v>0</v>
      </c>
    </row>
    <row r="56" spans="1:9" s="4" customFormat="1" ht="46.5" customHeight="1" x14ac:dyDescent="0.25">
      <c r="A56" s="56" t="s">
        <v>35</v>
      </c>
      <c r="B56" s="39">
        <f>B57+B58</f>
        <v>26383.851999999999</v>
      </c>
      <c r="C56" s="39">
        <f>C57+C58</f>
        <v>26383.851999999999</v>
      </c>
      <c r="D56" s="39">
        <f t="shared" ref="D56" si="27">D57+D58</f>
        <v>0</v>
      </c>
      <c r="E56" s="39">
        <f t="shared" ref="E56" si="28">E57+E58</f>
        <v>0</v>
      </c>
      <c r="F56" s="39">
        <f t="shared" ref="F56" si="29">F57+F58</f>
        <v>0</v>
      </c>
      <c r="G56" s="39">
        <f t="shared" ref="G56" si="30">G57+G58</f>
        <v>0</v>
      </c>
      <c r="H56" s="39">
        <f t="shared" ref="H56" si="31">H57+H58</f>
        <v>0</v>
      </c>
      <c r="I56" s="39">
        <f t="shared" ref="I56" si="32">I57+I58</f>
        <v>0</v>
      </c>
    </row>
    <row r="57" spans="1:9" s="16" customFormat="1" ht="26.25" customHeight="1" x14ac:dyDescent="0.25">
      <c r="A57" s="46" t="s">
        <v>16</v>
      </c>
      <c r="B57" s="40">
        <f>SUM(C57:I57)</f>
        <v>16962.883999999998</v>
      </c>
      <c r="C57" s="40">
        <v>16962.883999999998</v>
      </c>
      <c r="D57" s="40"/>
      <c r="E57" s="40"/>
      <c r="F57" s="40"/>
      <c r="G57" s="40"/>
      <c r="H57" s="40"/>
      <c r="I57" s="40"/>
    </row>
    <row r="58" spans="1:9" s="16" customFormat="1" ht="47.25" customHeight="1" x14ac:dyDescent="0.25">
      <c r="A58" s="45" t="s">
        <v>20</v>
      </c>
      <c r="B58" s="40">
        <f>SUM(C58:I58)</f>
        <v>9420.9680000000008</v>
      </c>
      <c r="C58" s="40">
        <v>9420.9680000000008</v>
      </c>
      <c r="D58" s="40"/>
      <c r="E58" s="40"/>
      <c r="F58" s="40"/>
      <c r="G58" s="40"/>
      <c r="H58" s="40"/>
      <c r="I58" s="40"/>
    </row>
    <row r="59" spans="1:9" s="4" customFormat="1" ht="93.6" customHeight="1" x14ac:dyDescent="0.25">
      <c r="A59" s="56" t="s">
        <v>36</v>
      </c>
      <c r="B59" s="39">
        <f>B60+B61</f>
        <v>7058.3359999999993</v>
      </c>
      <c r="C59" s="39">
        <f>C60+C61</f>
        <v>7058.3359999999993</v>
      </c>
      <c r="D59" s="39">
        <f t="shared" ref="D59" si="33">D60+D61</f>
        <v>0</v>
      </c>
      <c r="E59" s="39">
        <f t="shared" ref="E59" si="34">E60+E61</f>
        <v>0</v>
      </c>
      <c r="F59" s="39">
        <f t="shared" ref="F59" si="35">F60+F61</f>
        <v>0</v>
      </c>
      <c r="G59" s="39">
        <f t="shared" ref="G59" si="36">G60+G61</f>
        <v>0</v>
      </c>
      <c r="H59" s="39">
        <f t="shared" ref="H59" si="37">H60+H61</f>
        <v>0</v>
      </c>
      <c r="I59" s="39">
        <f t="shared" ref="I59" si="38">I60+I61</f>
        <v>0</v>
      </c>
    </row>
    <row r="60" spans="1:9" s="16" customFormat="1" ht="31.5" customHeight="1" x14ac:dyDescent="0.25">
      <c r="A60" s="45" t="s">
        <v>16</v>
      </c>
      <c r="B60" s="40">
        <f>SUM(C60:I60)</f>
        <v>4416.3389999999999</v>
      </c>
      <c r="C60" s="40">
        <v>4416.3389999999999</v>
      </c>
      <c r="D60" s="40"/>
      <c r="E60" s="40"/>
      <c r="F60" s="40"/>
      <c r="G60" s="40"/>
      <c r="H60" s="40"/>
      <c r="I60" s="40"/>
    </row>
    <row r="61" spans="1:9" s="16" customFormat="1" ht="45.75" customHeight="1" x14ac:dyDescent="0.25">
      <c r="A61" s="46" t="s">
        <v>20</v>
      </c>
      <c r="B61" s="40">
        <f>SUM(C61:I61)</f>
        <v>2641.9969999999998</v>
      </c>
      <c r="C61" s="40">
        <v>2641.9969999999998</v>
      </c>
      <c r="D61" s="40"/>
      <c r="E61" s="40"/>
      <c r="F61" s="40"/>
      <c r="G61" s="40"/>
      <c r="H61" s="40"/>
      <c r="I61" s="40"/>
    </row>
    <row r="62" spans="1:9" s="4" customFormat="1" ht="94.15" customHeight="1" x14ac:dyDescent="0.25">
      <c r="A62" s="56" t="s">
        <v>37</v>
      </c>
      <c r="B62" s="39">
        <f>B63+B64</f>
        <v>5965.2939999999999</v>
      </c>
      <c r="C62" s="39">
        <f>C63+C64</f>
        <v>5965.2939999999999</v>
      </c>
      <c r="D62" s="39">
        <f t="shared" ref="D62:I62" si="39">D63+D64</f>
        <v>0</v>
      </c>
      <c r="E62" s="39">
        <f t="shared" si="39"/>
        <v>0</v>
      </c>
      <c r="F62" s="39">
        <f t="shared" si="39"/>
        <v>0</v>
      </c>
      <c r="G62" s="39">
        <f t="shared" si="39"/>
        <v>0</v>
      </c>
      <c r="H62" s="39">
        <f t="shared" si="39"/>
        <v>0</v>
      </c>
      <c r="I62" s="39">
        <f t="shared" si="39"/>
        <v>0</v>
      </c>
    </row>
    <row r="63" spans="1:9" s="16" customFormat="1" ht="31.5" customHeight="1" x14ac:dyDescent="0.25">
      <c r="A63" s="45" t="s">
        <v>16</v>
      </c>
      <c r="B63" s="40">
        <f>SUM(C63:I63)</f>
        <v>3892.17</v>
      </c>
      <c r="C63" s="40">
        <v>3892.17</v>
      </c>
      <c r="D63" s="40"/>
      <c r="E63" s="40"/>
      <c r="F63" s="40"/>
      <c r="G63" s="40"/>
      <c r="H63" s="40"/>
      <c r="I63" s="40"/>
    </row>
    <row r="64" spans="1:9" s="16" customFormat="1" ht="45.75" customHeight="1" x14ac:dyDescent="0.25">
      <c r="A64" s="46" t="s">
        <v>20</v>
      </c>
      <c r="B64" s="40">
        <f>SUM(C64:I64)</f>
        <v>2073.1239999999998</v>
      </c>
      <c r="C64" s="40">
        <v>2073.1239999999998</v>
      </c>
      <c r="D64" s="40"/>
      <c r="E64" s="40"/>
      <c r="F64" s="40"/>
      <c r="G64" s="40"/>
      <c r="H64" s="40"/>
      <c r="I64" s="40"/>
    </row>
    <row r="65" spans="1:9" s="4" customFormat="1" ht="54.6" customHeight="1" x14ac:dyDescent="0.25">
      <c r="A65" s="56" t="s">
        <v>38</v>
      </c>
      <c r="B65" s="39">
        <f>B66+B67</f>
        <v>2629.92</v>
      </c>
      <c r="C65" s="39">
        <f>C66+C67</f>
        <v>2629.92</v>
      </c>
      <c r="D65" s="39">
        <f t="shared" ref="D65:I65" si="40">D66+D67</f>
        <v>0</v>
      </c>
      <c r="E65" s="39">
        <f t="shared" si="40"/>
        <v>0</v>
      </c>
      <c r="F65" s="39">
        <f t="shared" si="40"/>
        <v>0</v>
      </c>
      <c r="G65" s="39">
        <f t="shared" si="40"/>
        <v>0</v>
      </c>
      <c r="H65" s="39">
        <f t="shared" si="40"/>
        <v>0</v>
      </c>
      <c r="I65" s="39">
        <f t="shared" si="40"/>
        <v>0</v>
      </c>
    </row>
    <row r="66" spans="1:9" s="16" customFormat="1" ht="31.5" customHeight="1" x14ac:dyDescent="0.25">
      <c r="A66" s="45" t="s">
        <v>16</v>
      </c>
      <c r="B66" s="40">
        <f>SUM(C66:I66)</f>
        <v>1643.7049999999999</v>
      </c>
      <c r="C66" s="40">
        <v>1643.7049999999999</v>
      </c>
      <c r="D66" s="40"/>
      <c r="E66" s="40"/>
      <c r="F66" s="40"/>
      <c r="G66" s="40"/>
      <c r="H66" s="40"/>
      <c r="I66" s="40"/>
    </row>
    <row r="67" spans="1:9" s="16" customFormat="1" ht="45.75" customHeight="1" x14ac:dyDescent="0.25">
      <c r="A67" s="46" t="s">
        <v>20</v>
      </c>
      <c r="B67" s="40">
        <f>SUM(C67:I67)</f>
        <v>986.21500000000003</v>
      </c>
      <c r="C67" s="40">
        <v>986.21500000000003</v>
      </c>
      <c r="D67" s="40"/>
      <c r="E67" s="40"/>
      <c r="F67" s="40"/>
      <c r="G67" s="40"/>
      <c r="H67" s="40"/>
      <c r="I67" s="40"/>
    </row>
    <row r="68" spans="1:9" s="4" customFormat="1" ht="72" customHeight="1" x14ac:dyDescent="0.25">
      <c r="A68" s="56" t="s">
        <v>39</v>
      </c>
      <c r="B68" s="39">
        <f>B69+B70</f>
        <v>1102.184</v>
      </c>
      <c r="C68" s="39">
        <f>C69+C70</f>
        <v>1102.184</v>
      </c>
      <c r="D68" s="39">
        <f t="shared" ref="D68:I68" si="41">D69+D70</f>
        <v>0</v>
      </c>
      <c r="E68" s="39">
        <f t="shared" si="41"/>
        <v>0</v>
      </c>
      <c r="F68" s="39">
        <f t="shared" si="41"/>
        <v>0</v>
      </c>
      <c r="G68" s="39">
        <f t="shared" si="41"/>
        <v>0</v>
      </c>
      <c r="H68" s="39">
        <f t="shared" si="41"/>
        <v>0</v>
      </c>
      <c r="I68" s="39">
        <f t="shared" si="41"/>
        <v>0</v>
      </c>
    </row>
    <row r="69" spans="1:9" s="16" customFormat="1" ht="28.5" customHeight="1" x14ac:dyDescent="0.25">
      <c r="A69" s="45" t="s">
        <v>16</v>
      </c>
      <c r="B69" s="40">
        <f>SUM(C69:I69)</f>
        <v>701.64800000000002</v>
      </c>
      <c r="C69" s="40">
        <v>701.64800000000002</v>
      </c>
      <c r="D69" s="40"/>
      <c r="E69" s="40"/>
      <c r="F69" s="40"/>
      <c r="G69" s="40"/>
      <c r="H69" s="40"/>
      <c r="I69" s="40"/>
    </row>
    <row r="70" spans="1:9" s="16" customFormat="1" ht="45.75" customHeight="1" x14ac:dyDescent="0.25">
      <c r="A70" s="46" t="s">
        <v>20</v>
      </c>
      <c r="B70" s="40">
        <f>SUM(C70:I70)</f>
        <v>400.536</v>
      </c>
      <c r="C70" s="40">
        <v>400.536</v>
      </c>
      <c r="D70" s="40"/>
      <c r="E70" s="40"/>
      <c r="F70" s="40"/>
      <c r="G70" s="40"/>
      <c r="H70" s="40"/>
      <c r="I70" s="40"/>
    </row>
    <row r="71" spans="1:9" s="4" customFormat="1" ht="60" customHeight="1" x14ac:dyDescent="0.25">
      <c r="A71" s="56" t="s">
        <v>40</v>
      </c>
      <c r="B71" s="39">
        <f>B72+B73</f>
        <v>5394.6109999999999</v>
      </c>
      <c r="C71" s="39">
        <f>C72+C73</f>
        <v>5394.6109999999999</v>
      </c>
      <c r="D71" s="39">
        <f t="shared" ref="D71:I71" si="42">D72+D73</f>
        <v>0</v>
      </c>
      <c r="E71" s="39">
        <f t="shared" si="42"/>
        <v>0</v>
      </c>
      <c r="F71" s="39">
        <f t="shared" si="42"/>
        <v>0</v>
      </c>
      <c r="G71" s="39">
        <f t="shared" si="42"/>
        <v>0</v>
      </c>
      <c r="H71" s="39">
        <f t="shared" si="42"/>
        <v>0</v>
      </c>
      <c r="I71" s="39">
        <f t="shared" si="42"/>
        <v>0</v>
      </c>
    </row>
    <row r="72" spans="1:9" s="16" customFormat="1" ht="31.5" customHeight="1" x14ac:dyDescent="0.25">
      <c r="A72" s="45" t="s">
        <v>16</v>
      </c>
      <c r="B72" s="40">
        <f>SUM(C72:I72)</f>
        <v>4365.9139999999998</v>
      </c>
      <c r="C72" s="40">
        <v>4365.9139999999998</v>
      </c>
      <c r="D72" s="40"/>
      <c r="E72" s="40"/>
      <c r="F72" s="40"/>
      <c r="G72" s="40"/>
      <c r="H72" s="40"/>
      <c r="I72" s="40"/>
    </row>
    <row r="73" spans="1:9" s="16" customFormat="1" ht="45.75" customHeight="1" x14ac:dyDescent="0.25">
      <c r="A73" s="46" t="s">
        <v>20</v>
      </c>
      <c r="B73" s="40">
        <f>SUM(C73:I73)</f>
        <v>1028.6969999999999</v>
      </c>
      <c r="C73" s="40">
        <v>1028.6969999999999</v>
      </c>
      <c r="D73" s="40"/>
      <c r="E73" s="40"/>
      <c r="F73" s="40"/>
      <c r="G73" s="40"/>
      <c r="H73" s="40"/>
      <c r="I73" s="40"/>
    </row>
    <row r="74" spans="1:9" s="29" customFormat="1" ht="65.45" customHeight="1" x14ac:dyDescent="0.25">
      <c r="A74" s="47" t="s">
        <v>52</v>
      </c>
      <c r="B74" s="37">
        <f>B75+B76</f>
        <v>10065.504000000001</v>
      </c>
      <c r="C74" s="37">
        <f>C75+C76</f>
        <v>4065.5039999999999</v>
      </c>
      <c r="D74" s="37">
        <f t="shared" ref="D74:I74" si="43">D75+D76</f>
        <v>0</v>
      </c>
      <c r="E74" s="37">
        <f t="shared" si="43"/>
        <v>0</v>
      </c>
      <c r="F74" s="37">
        <f t="shared" si="43"/>
        <v>0</v>
      </c>
      <c r="G74" s="37">
        <f>G75+G76</f>
        <v>6000</v>
      </c>
      <c r="H74" s="37">
        <f t="shared" si="43"/>
        <v>0</v>
      </c>
      <c r="I74" s="37">
        <f t="shared" si="43"/>
        <v>0</v>
      </c>
    </row>
    <row r="75" spans="1:9" s="30" customFormat="1" ht="25.5" customHeight="1" x14ac:dyDescent="0.25">
      <c r="A75" s="48" t="s">
        <v>16</v>
      </c>
      <c r="B75" s="38">
        <f>SUM(C75:I75)</f>
        <v>8498.9740000000002</v>
      </c>
      <c r="C75" s="38">
        <f>C78+C87+C87+C81+C84</f>
        <v>2498.9740000000002</v>
      </c>
      <c r="D75" s="38">
        <f t="shared" ref="D75:F75" si="44">D78++D81+D84+D87</f>
        <v>0</v>
      </c>
      <c r="E75" s="38">
        <f t="shared" si="44"/>
        <v>0</v>
      </c>
      <c r="F75" s="38">
        <f t="shared" si="44"/>
        <v>0</v>
      </c>
      <c r="G75" s="38">
        <f>G78++G81+G84+G87</f>
        <v>6000</v>
      </c>
      <c r="H75" s="38">
        <f t="shared" ref="H75:I75" si="45">H78++H81+H84+H87</f>
        <v>0</v>
      </c>
      <c r="I75" s="38">
        <f t="shared" si="45"/>
        <v>0</v>
      </c>
    </row>
    <row r="76" spans="1:9" s="30" customFormat="1" ht="51" customHeight="1" x14ac:dyDescent="0.25">
      <c r="A76" s="48" t="s">
        <v>20</v>
      </c>
      <c r="B76" s="38">
        <f>SUM(C76:I76)</f>
        <v>1566.53</v>
      </c>
      <c r="C76" s="38">
        <f>C79+C82+C85+C88</f>
        <v>1566.53</v>
      </c>
      <c r="D76" s="38">
        <f t="shared" ref="D76:I76" si="46">D79+D82+D85+D88</f>
        <v>0</v>
      </c>
      <c r="E76" s="38">
        <f t="shared" si="46"/>
        <v>0</v>
      </c>
      <c r="F76" s="38">
        <f t="shared" si="46"/>
        <v>0</v>
      </c>
      <c r="G76" s="38">
        <f>G79+G82+G85+G88</f>
        <v>0</v>
      </c>
      <c r="H76" s="38">
        <f t="shared" si="46"/>
        <v>0</v>
      </c>
      <c r="I76" s="38">
        <f t="shared" si="46"/>
        <v>0</v>
      </c>
    </row>
    <row r="77" spans="1:9" s="4" customFormat="1" ht="132" customHeight="1" x14ac:dyDescent="0.25">
      <c r="A77" s="56" t="s">
        <v>41</v>
      </c>
      <c r="B77" s="39">
        <f>B78+B79</f>
        <v>2728.6769999999997</v>
      </c>
      <c r="C77" s="39">
        <f>C78+C79</f>
        <v>2728.6769999999997</v>
      </c>
      <c r="D77" s="39">
        <f t="shared" ref="D77:I77" si="47">D78+D79</f>
        <v>0</v>
      </c>
      <c r="E77" s="39">
        <f t="shared" si="47"/>
        <v>0</v>
      </c>
      <c r="F77" s="39">
        <f t="shared" si="47"/>
        <v>0</v>
      </c>
      <c r="G77" s="39">
        <f t="shared" si="47"/>
        <v>0</v>
      </c>
      <c r="H77" s="39">
        <f t="shared" si="47"/>
        <v>0</v>
      </c>
      <c r="I77" s="39">
        <f t="shared" si="47"/>
        <v>0</v>
      </c>
    </row>
    <row r="78" spans="1:9" s="16" customFormat="1" ht="31.5" customHeight="1" x14ac:dyDescent="0.25">
      <c r="A78" s="45" t="s">
        <v>16</v>
      </c>
      <c r="B78" s="40">
        <f>SUM(C78:I78)</f>
        <v>1694.164</v>
      </c>
      <c r="C78" s="40">
        <v>1694.164</v>
      </c>
      <c r="D78" s="40"/>
      <c r="E78" s="40"/>
      <c r="F78" s="40"/>
      <c r="G78" s="40"/>
      <c r="H78" s="40"/>
      <c r="I78" s="40"/>
    </row>
    <row r="79" spans="1:9" s="16" customFormat="1" ht="45.75" customHeight="1" x14ac:dyDescent="0.25">
      <c r="A79" s="46" t="s">
        <v>20</v>
      </c>
      <c r="B79" s="40">
        <f>SUM(C79:I79)</f>
        <v>1034.5129999999999</v>
      </c>
      <c r="C79" s="40">
        <v>1034.5129999999999</v>
      </c>
      <c r="D79" s="40"/>
      <c r="E79" s="40"/>
      <c r="F79" s="40"/>
      <c r="G79" s="40"/>
      <c r="H79" s="40"/>
      <c r="I79" s="40"/>
    </row>
    <row r="80" spans="1:9" s="4" customFormat="1" ht="77.45" customHeight="1" x14ac:dyDescent="0.25">
      <c r="A80" s="56" t="s">
        <v>42</v>
      </c>
      <c r="B80" s="39">
        <f>B81+B82</f>
        <v>452.83600000000001</v>
      </c>
      <c r="C80" s="39">
        <f>C81+C82</f>
        <v>452.83600000000001</v>
      </c>
      <c r="D80" s="39">
        <f t="shared" ref="D80:I80" si="48">D81+D82</f>
        <v>0</v>
      </c>
      <c r="E80" s="39">
        <f t="shared" si="48"/>
        <v>0</v>
      </c>
      <c r="F80" s="39">
        <f t="shared" si="48"/>
        <v>0</v>
      </c>
      <c r="G80" s="39">
        <f t="shared" si="48"/>
        <v>0</v>
      </c>
      <c r="H80" s="39">
        <f t="shared" si="48"/>
        <v>0</v>
      </c>
      <c r="I80" s="39">
        <f t="shared" si="48"/>
        <v>0</v>
      </c>
    </row>
    <row r="81" spans="1:9" s="16" customFormat="1" ht="31.5" customHeight="1" x14ac:dyDescent="0.25">
      <c r="A81" s="45" t="s">
        <v>16</v>
      </c>
      <c r="B81" s="40">
        <f>SUM(C81:I81)</f>
        <v>271.35700000000003</v>
      </c>
      <c r="C81" s="40">
        <v>271.35700000000003</v>
      </c>
      <c r="D81" s="40"/>
      <c r="E81" s="40"/>
      <c r="F81" s="40"/>
      <c r="G81" s="40"/>
      <c r="H81" s="40"/>
      <c r="I81" s="40"/>
    </row>
    <row r="82" spans="1:9" s="16" customFormat="1" ht="45.75" customHeight="1" x14ac:dyDescent="0.25">
      <c r="A82" s="46" t="s">
        <v>20</v>
      </c>
      <c r="B82" s="40">
        <f>SUM(C82:I82)</f>
        <v>181.47900000000001</v>
      </c>
      <c r="C82" s="40">
        <v>181.47900000000001</v>
      </c>
      <c r="D82" s="40"/>
      <c r="E82" s="40"/>
      <c r="F82" s="40"/>
      <c r="G82" s="40"/>
      <c r="H82" s="40"/>
      <c r="I82" s="40"/>
    </row>
    <row r="83" spans="1:9" s="4" customFormat="1" ht="76.150000000000006" customHeight="1" x14ac:dyDescent="0.25">
      <c r="A83" s="56" t="s">
        <v>43</v>
      </c>
      <c r="B83" s="39">
        <f>B84+B85</f>
        <v>883.99099999999999</v>
      </c>
      <c r="C83" s="39">
        <f>C84+C85</f>
        <v>883.99099999999999</v>
      </c>
      <c r="D83" s="39">
        <f t="shared" ref="D83:I83" si="49">D84+D85</f>
        <v>0</v>
      </c>
      <c r="E83" s="39">
        <f t="shared" si="49"/>
        <v>0</v>
      </c>
      <c r="F83" s="39">
        <f t="shared" si="49"/>
        <v>0</v>
      </c>
      <c r="G83" s="39">
        <f t="shared" si="49"/>
        <v>0</v>
      </c>
      <c r="H83" s="39">
        <f t="shared" si="49"/>
        <v>0</v>
      </c>
      <c r="I83" s="39">
        <f t="shared" si="49"/>
        <v>0</v>
      </c>
    </row>
    <row r="84" spans="1:9" s="16" customFormat="1" ht="31.5" customHeight="1" x14ac:dyDescent="0.25">
      <c r="A84" s="45" t="s">
        <v>16</v>
      </c>
      <c r="B84" s="40">
        <f>SUM(C84:I84)</f>
        <v>533.45299999999997</v>
      </c>
      <c r="C84" s="40">
        <v>533.45299999999997</v>
      </c>
      <c r="D84" s="40"/>
      <c r="E84" s="40"/>
      <c r="F84" s="40"/>
      <c r="G84" s="40"/>
      <c r="H84" s="40"/>
      <c r="I84" s="40"/>
    </row>
    <row r="85" spans="1:9" s="16" customFormat="1" ht="45.75" customHeight="1" x14ac:dyDescent="0.25">
      <c r="A85" s="46" t="s">
        <v>20</v>
      </c>
      <c r="B85" s="40">
        <f>SUM(C85:I85)</f>
        <v>350.53800000000001</v>
      </c>
      <c r="C85" s="40">
        <v>350.53800000000001</v>
      </c>
      <c r="D85" s="40"/>
      <c r="E85" s="40"/>
      <c r="F85" s="40"/>
      <c r="G85" s="40"/>
      <c r="H85" s="40"/>
      <c r="I85" s="40"/>
    </row>
    <row r="86" spans="1:9" s="4" customFormat="1" ht="72" customHeight="1" x14ac:dyDescent="0.25">
      <c r="A86" s="56" t="s">
        <v>44</v>
      </c>
      <c r="B86" s="39">
        <f>B87+B88</f>
        <v>6000</v>
      </c>
      <c r="C86" s="39">
        <f>C87+C88</f>
        <v>0</v>
      </c>
      <c r="D86" s="39">
        <f t="shared" ref="D86:I86" si="50">D87+D88</f>
        <v>0</v>
      </c>
      <c r="E86" s="39">
        <f t="shared" si="50"/>
        <v>0</v>
      </c>
      <c r="F86" s="39">
        <f t="shared" si="50"/>
        <v>0</v>
      </c>
      <c r="G86" s="39">
        <f t="shared" si="50"/>
        <v>6000</v>
      </c>
      <c r="H86" s="39">
        <f t="shared" si="50"/>
        <v>0</v>
      </c>
      <c r="I86" s="39">
        <f t="shared" si="50"/>
        <v>0</v>
      </c>
    </row>
    <row r="87" spans="1:9" s="16" customFormat="1" ht="33" customHeight="1" x14ac:dyDescent="0.25">
      <c r="A87" s="45" t="s">
        <v>16</v>
      </c>
      <c r="B87" s="40">
        <v>6000</v>
      </c>
      <c r="C87" s="40"/>
      <c r="D87" s="40"/>
      <c r="E87" s="40"/>
      <c r="F87" s="40"/>
      <c r="G87" s="40">
        <v>6000</v>
      </c>
      <c r="H87" s="40"/>
      <c r="I87" s="40"/>
    </row>
    <row r="88" spans="1:9" s="16" customFormat="1" ht="48" customHeight="1" x14ac:dyDescent="0.25">
      <c r="A88" s="46" t="s">
        <v>20</v>
      </c>
      <c r="B88" s="40"/>
      <c r="C88" s="40"/>
      <c r="D88" s="40"/>
      <c r="E88" s="40"/>
      <c r="F88" s="40"/>
      <c r="G88" s="40"/>
      <c r="H88" s="40"/>
      <c r="I88" s="40"/>
    </row>
    <row r="89" spans="1:9" s="29" customFormat="1" ht="49.5" customHeight="1" x14ac:dyDescent="0.25">
      <c r="A89" s="47" t="s">
        <v>53</v>
      </c>
      <c r="B89" s="37">
        <f>B90+B91</f>
        <v>9091.9359999999997</v>
      </c>
      <c r="C89" s="37">
        <f>C90+C91</f>
        <v>9091.9359999999997</v>
      </c>
      <c r="D89" s="37">
        <f t="shared" ref="D89:F89" si="51">D90+D91</f>
        <v>0</v>
      </c>
      <c r="E89" s="37">
        <f t="shared" si="51"/>
        <v>0</v>
      </c>
      <c r="F89" s="37">
        <f t="shared" si="51"/>
        <v>0</v>
      </c>
      <c r="G89" s="37">
        <f>G90+G91</f>
        <v>0</v>
      </c>
      <c r="H89" s="37">
        <f>H90+H91</f>
        <v>0</v>
      </c>
      <c r="I89" s="37">
        <f>I90+I91</f>
        <v>0</v>
      </c>
    </row>
    <row r="90" spans="1:9" s="30" customFormat="1" ht="25.5" customHeight="1" x14ac:dyDescent="0.25">
      <c r="A90" s="48" t="s">
        <v>16</v>
      </c>
      <c r="B90" s="38">
        <f>SUM(C90:I90)</f>
        <v>6206.1570000000002</v>
      </c>
      <c r="C90" s="38">
        <f>C93+C96+C99+C102</f>
        <v>6206.1570000000002</v>
      </c>
      <c r="D90" s="38">
        <f t="shared" ref="D90:I90" si="52">D93+D96+D99+D102</f>
        <v>0</v>
      </c>
      <c r="E90" s="38">
        <f t="shared" si="52"/>
        <v>0</v>
      </c>
      <c r="F90" s="38">
        <f t="shared" si="52"/>
        <v>0</v>
      </c>
      <c r="G90" s="38">
        <f t="shared" si="52"/>
        <v>0</v>
      </c>
      <c r="H90" s="38">
        <f t="shared" si="52"/>
        <v>0</v>
      </c>
      <c r="I90" s="38">
        <f t="shared" si="52"/>
        <v>0</v>
      </c>
    </row>
    <row r="91" spans="1:9" s="30" customFormat="1" ht="51" customHeight="1" x14ac:dyDescent="0.25">
      <c r="A91" s="48" t="s">
        <v>20</v>
      </c>
      <c r="B91" s="38">
        <f>SUM(C91:I91)</f>
        <v>2885.779</v>
      </c>
      <c r="C91" s="38">
        <f>C94+C97+C100+C103</f>
        <v>2885.779</v>
      </c>
      <c r="D91" s="38">
        <f t="shared" ref="D91:I91" si="53">D94+D97+D100+D103</f>
        <v>0</v>
      </c>
      <c r="E91" s="38">
        <f t="shared" si="53"/>
        <v>0</v>
      </c>
      <c r="F91" s="38">
        <f t="shared" si="53"/>
        <v>0</v>
      </c>
      <c r="G91" s="38">
        <f t="shared" si="53"/>
        <v>0</v>
      </c>
      <c r="H91" s="38">
        <f t="shared" si="53"/>
        <v>0</v>
      </c>
      <c r="I91" s="38">
        <f t="shared" si="53"/>
        <v>0</v>
      </c>
    </row>
    <row r="92" spans="1:9" s="4" customFormat="1" ht="50.45" customHeight="1" x14ac:dyDescent="0.25">
      <c r="A92" s="56" t="s">
        <v>45</v>
      </c>
      <c r="B92" s="39">
        <f>B93+B94</f>
        <v>1832.3980000000001</v>
      </c>
      <c r="C92" s="39">
        <f>C93+C94</f>
        <v>1832.3980000000001</v>
      </c>
      <c r="D92" s="39">
        <f t="shared" ref="D92:I92" si="54">D93+D94</f>
        <v>0</v>
      </c>
      <c r="E92" s="39">
        <f t="shared" si="54"/>
        <v>0</v>
      </c>
      <c r="F92" s="39">
        <f t="shared" si="54"/>
        <v>0</v>
      </c>
      <c r="G92" s="39">
        <f t="shared" si="54"/>
        <v>0</v>
      </c>
      <c r="H92" s="39">
        <f t="shared" si="54"/>
        <v>0</v>
      </c>
      <c r="I92" s="39">
        <f t="shared" si="54"/>
        <v>0</v>
      </c>
    </row>
    <row r="93" spans="1:9" s="16" customFormat="1" ht="28.5" customHeight="1" x14ac:dyDescent="0.25">
      <c r="A93" s="45" t="s">
        <v>16</v>
      </c>
      <c r="B93" s="40">
        <f>SUM(C93:I93)</f>
        <v>1138.847</v>
      </c>
      <c r="C93" s="40">
        <v>1138.847</v>
      </c>
      <c r="D93" s="40"/>
      <c r="E93" s="40"/>
      <c r="F93" s="40"/>
      <c r="G93" s="40"/>
      <c r="H93" s="40"/>
      <c r="I93" s="40"/>
    </row>
    <row r="94" spans="1:9" s="16" customFormat="1" ht="45.75" customHeight="1" x14ac:dyDescent="0.25">
      <c r="A94" s="46" t="s">
        <v>20</v>
      </c>
      <c r="B94" s="40">
        <f>SUM(C94:I94)</f>
        <v>693.55100000000004</v>
      </c>
      <c r="C94" s="40">
        <v>693.55100000000004</v>
      </c>
      <c r="D94" s="40"/>
      <c r="E94" s="40"/>
      <c r="F94" s="40"/>
      <c r="G94" s="40"/>
      <c r="H94" s="40"/>
      <c r="I94" s="40"/>
    </row>
    <row r="95" spans="1:9" s="4" customFormat="1" ht="46.5" customHeight="1" x14ac:dyDescent="0.25">
      <c r="A95" s="56" t="s">
        <v>46</v>
      </c>
      <c r="B95" s="39">
        <f>B96+B97</f>
        <v>1913.931</v>
      </c>
      <c r="C95" s="39">
        <f>C96+C97</f>
        <v>1913.931</v>
      </c>
      <c r="D95" s="39">
        <f t="shared" ref="D95:I95" si="55">D96+D97</f>
        <v>0</v>
      </c>
      <c r="E95" s="39">
        <f t="shared" si="55"/>
        <v>0</v>
      </c>
      <c r="F95" s="39">
        <f t="shared" si="55"/>
        <v>0</v>
      </c>
      <c r="G95" s="39">
        <f t="shared" si="55"/>
        <v>0</v>
      </c>
      <c r="H95" s="39">
        <f t="shared" si="55"/>
        <v>0</v>
      </c>
      <c r="I95" s="39">
        <f t="shared" si="55"/>
        <v>0</v>
      </c>
    </row>
    <row r="96" spans="1:9" s="16" customFormat="1" ht="31.5" customHeight="1" x14ac:dyDescent="0.25">
      <c r="A96" s="45" t="s">
        <v>16</v>
      </c>
      <c r="B96" s="40">
        <f>SUM(C96:I96)</f>
        <v>1196.817</v>
      </c>
      <c r="C96" s="40">
        <v>1196.817</v>
      </c>
      <c r="D96" s="40"/>
      <c r="E96" s="40"/>
      <c r="F96" s="40"/>
      <c r="G96" s="40"/>
      <c r="H96" s="40"/>
      <c r="I96" s="40"/>
    </row>
    <row r="97" spans="1:9" s="16" customFormat="1" ht="45.75" customHeight="1" x14ac:dyDescent="0.25">
      <c r="A97" s="46" t="s">
        <v>20</v>
      </c>
      <c r="B97" s="40">
        <f>SUM(C97:I97)</f>
        <v>717.11400000000003</v>
      </c>
      <c r="C97" s="40">
        <v>717.11400000000003</v>
      </c>
      <c r="D97" s="40"/>
      <c r="E97" s="40"/>
      <c r="F97" s="40"/>
      <c r="G97" s="40"/>
      <c r="H97" s="40"/>
      <c r="I97" s="40"/>
    </row>
    <row r="98" spans="1:9" s="4" customFormat="1" ht="92.45" customHeight="1" x14ac:dyDescent="0.25">
      <c r="A98" s="56" t="s">
        <v>47</v>
      </c>
      <c r="B98" s="39">
        <f>B99+B100</f>
        <v>4552.241</v>
      </c>
      <c r="C98" s="39">
        <f>C99+C100</f>
        <v>4552.241</v>
      </c>
      <c r="D98" s="39">
        <f t="shared" ref="D98:I98" si="56">D99+D100</f>
        <v>0</v>
      </c>
      <c r="E98" s="39">
        <f t="shared" si="56"/>
        <v>0</v>
      </c>
      <c r="F98" s="39">
        <f t="shared" si="56"/>
        <v>0</v>
      </c>
      <c r="G98" s="39">
        <f t="shared" si="56"/>
        <v>0</v>
      </c>
      <c r="H98" s="39">
        <f t="shared" si="56"/>
        <v>0</v>
      </c>
      <c r="I98" s="39">
        <f t="shared" si="56"/>
        <v>0</v>
      </c>
    </row>
    <row r="99" spans="1:9" s="16" customFormat="1" ht="31.5" customHeight="1" x14ac:dyDescent="0.25">
      <c r="A99" s="45" t="s">
        <v>16</v>
      </c>
      <c r="B99" s="40">
        <f>SUM(C99:I99)</f>
        <v>3267.759</v>
      </c>
      <c r="C99" s="40">
        <v>3267.759</v>
      </c>
      <c r="D99" s="40"/>
      <c r="E99" s="40"/>
      <c r="F99" s="40"/>
      <c r="G99" s="40"/>
      <c r="H99" s="40"/>
      <c r="I99" s="40"/>
    </row>
    <row r="100" spans="1:9" s="16" customFormat="1" ht="45.75" customHeight="1" x14ac:dyDescent="0.25">
      <c r="A100" s="46" t="s">
        <v>20</v>
      </c>
      <c r="B100" s="40">
        <f>SUM(C100:I100)</f>
        <v>1284.482</v>
      </c>
      <c r="C100" s="40">
        <v>1284.482</v>
      </c>
      <c r="D100" s="40"/>
      <c r="E100" s="40"/>
      <c r="F100" s="40"/>
      <c r="G100" s="40"/>
      <c r="H100" s="40"/>
      <c r="I100" s="40"/>
    </row>
    <row r="101" spans="1:9" s="4" customFormat="1" ht="75" customHeight="1" x14ac:dyDescent="0.25">
      <c r="A101" s="56" t="s">
        <v>48</v>
      </c>
      <c r="B101" s="39">
        <f>B102+B103</f>
        <v>793.36599999999999</v>
      </c>
      <c r="C101" s="39">
        <f>C102+C103</f>
        <v>793.36599999999999</v>
      </c>
      <c r="D101" s="39">
        <f t="shared" ref="D101:I101" si="57">D102+D103</f>
        <v>0</v>
      </c>
      <c r="E101" s="39">
        <f t="shared" si="57"/>
        <v>0</v>
      </c>
      <c r="F101" s="39">
        <f t="shared" si="57"/>
        <v>0</v>
      </c>
      <c r="G101" s="39">
        <f t="shared" si="57"/>
        <v>0</v>
      </c>
      <c r="H101" s="39">
        <f t="shared" si="57"/>
        <v>0</v>
      </c>
      <c r="I101" s="39">
        <f t="shared" si="57"/>
        <v>0</v>
      </c>
    </row>
    <row r="102" spans="1:9" s="16" customFormat="1" ht="31.5" customHeight="1" x14ac:dyDescent="0.25">
      <c r="A102" s="45" t="s">
        <v>16</v>
      </c>
      <c r="B102" s="40">
        <f>SUM(C102:I102)</f>
        <v>602.73400000000004</v>
      </c>
      <c r="C102" s="40">
        <v>602.73400000000004</v>
      </c>
      <c r="D102" s="40"/>
      <c r="E102" s="40"/>
      <c r="F102" s="40"/>
      <c r="G102" s="40"/>
      <c r="H102" s="40"/>
      <c r="I102" s="40"/>
    </row>
    <row r="103" spans="1:9" s="16" customFormat="1" ht="45.75" customHeight="1" x14ac:dyDescent="0.25">
      <c r="A103" s="46" t="s">
        <v>20</v>
      </c>
      <c r="B103" s="40">
        <f>SUM(C103:I103)</f>
        <v>190.63200000000001</v>
      </c>
      <c r="C103" s="40">
        <v>190.63200000000001</v>
      </c>
      <c r="D103" s="40"/>
      <c r="E103" s="40"/>
      <c r="F103" s="40"/>
      <c r="G103" s="40"/>
      <c r="H103" s="40"/>
      <c r="I103" s="40"/>
    </row>
    <row r="104" spans="1:9" s="29" customFormat="1" ht="45" customHeight="1" x14ac:dyDescent="0.25">
      <c r="A104" s="47" t="s">
        <v>54</v>
      </c>
      <c r="B104" s="37">
        <f>B105+B106</f>
        <v>3334.3650000000002</v>
      </c>
      <c r="C104" s="37">
        <f>C105+C106</f>
        <v>3334.3650000000002</v>
      </c>
      <c r="D104" s="37">
        <f t="shared" ref="D104:F104" si="58">D105+D106</f>
        <v>0</v>
      </c>
      <c r="E104" s="37">
        <f t="shared" si="58"/>
        <v>0</v>
      </c>
      <c r="F104" s="37">
        <f t="shared" si="58"/>
        <v>0</v>
      </c>
      <c r="G104" s="37">
        <f>G105+G106</f>
        <v>0</v>
      </c>
      <c r="H104" s="37">
        <f>H105+H106</f>
        <v>0</v>
      </c>
      <c r="I104" s="37">
        <f>I105+I106</f>
        <v>0</v>
      </c>
    </row>
    <row r="105" spans="1:9" s="30" customFormat="1" ht="25.5" customHeight="1" x14ac:dyDescent="0.25">
      <c r="A105" s="48" t="s">
        <v>16</v>
      </c>
      <c r="B105" s="38">
        <f>SUM(C105:I105)</f>
        <v>2413.3980000000001</v>
      </c>
      <c r="C105" s="38">
        <f>C108+C111+C114</f>
        <v>2413.3980000000001</v>
      </c>
      <c r="D105" s="38">
        <f t="shared" ref="D105:I105" si="59">D108+D111+D114</f>
        <v>0</v>
      </c>
      <c r="E105" s="38">
        <f t="shared" si="59"/>
        <v>0</v>
      </c>
      <c r="F105" s="38">
        <f t="shared" si="59"/>
        <v>0</v>
      </c>
      <c r="G105" s="38">
        <f t="shared" si="59"/>
        <v>0</v>
      </c>
      <c r="H105" s="38">
        <f t="shared" si="59"/>
        <v>0</v>
      </c>
      <c r="I105" s="38">
        <f t="shared" si="59"/>
        <v>0</v>
      </c>
    </row>
    <row r="106" spans="1:9" s="30" customFormat="1" ht="51" customHeight="1" x14ac:dyDescent="0.25">
      <c r="A106" s="48" t="s">
        <v>20</v>
      </c>
      <c r="B106" s="38">
        <f>SUM(C106:I106)</f>
        <v>920.96699999999998</v>
      </c>
      <c r="C106" s="38">
        <f>C109+C112+C115</f>
        <v>920.96699999999998</v>
      </c>
      <c r="D106" s="38">
        <f t="shared" ref="D106:I106" si="60">D109+D112+D115</f>
        <v>0</v>
      </c>
      <c r="E106" s="38">
        <f t="shared" si="60"/>
        <v>0</v>
      </c>
      <c r="F106" s="38">
        <f t="shared" si="60"/>
        <v>0</v>
      </c>
      <c r="G106" s="38">
        <f t="shared" si="60"/>
        <v>0</v>
      </c>
      <c r="H106" s="38">
        <f t="shared" si="60"/>
        <v>0</v>
      </c>
      <c r="I106" s="38">
        <f t="shared" si="60"/>
        <v>0</v>
      </c>
    </row>
    <row r="107" spans="1:9" s="4" customFormat="1" ht="107.25" customHeight="1" x14ac:dyDescent="0.25">
      <c r="A107" s="56" t="s">
        <v>49</v>
      </c>
      <c r="B107" s="39">
        <f>B108+B109</f>
        <v>1559.289</v>
      </c>
      <c r="C107" s="39">
        <f>C108+C109</f>
        <v>1559.289</v>
      </c>
      <c r="D107" s="39">
        <f t="shared" ref="D107:I107" si="61">D108+D109</f>
        <v>0</v>
      </c>
      <c r="E107" s="39">
        <f t="shared" si="61"/>
        <v>0</v>
      </c>
      <c r="F107" s="39">
        <f t="shared" si="61"/>
        <v>0</v>
      </c>
      <c r="G107" s="39">
        <f t="shared" si="61"/>
        <v>0</v>
      </c>
      <c r="H107" s="39">
        <f t="shared" si="61"/>
        <v>0</v>
      </c>
      <c r="I107" s="39">
        <f t="shared" si="61"/>
        <v>0</v>
      </c>
    </row>
    <row r="108" spans="1:9" s="16" customFormat="1" ht="31.5" customHeight="1" x14ac:dyDescent="0.25">
      <c r="A108" s="45" t="s">
        <v>16</v>
      </c>
      <c r="B108" s="40">
        <f>SUM(C108:I108)</f>
        <v>995.298</v>
      </c>
      <c r="C108" s="40">
        <v>995.298</v>
      </c>
      <c r="D108" s="40"/>
      <c r="E108" s="40"/>
      <c r="F108" s="40"/>
      <c r="G108" s="40"/>
      <c r="H108" s="40"/>
      <c r="I108" s="40"/>
    </row>
    <row r="109" spans="1:9" s="16" customFormat="1" ht="45.75" customHeight="1" x14ac:dyDescent="0.25">
      <c r="A109" s="46" t="s">
        <v>20</v>
      </c>
      <c r="B109" s="40">
        <f>SUM(C109:I109)</f>
        <v>563.99099999999999</v>
      </c>
      <c r="C109" s="40">
        <v>563.99099999999999</v>
      </c>
      <c r="D109" s="40"/>
      <c r="E109" s="40"/>
      <c r="F109" s="40"/>
      <c r="G109" s="40"/>
      <c r="H109" s="40"/>
      <c r="I109" s="40"/>
    </row>
    <row r="110" spans="1:9" s="4" customFormat="1" ht="108.75" customHeight="1" x14ac:dyDescent="0.25">
      <c r="A110" s="56" t="s">
        <v>50</v>
      </c>
      <c r="B110" s="39">
        <f>B111+B112</f>
        <v>1450.0369999999998</v>
      </c>
      <c r="C110" s="39">
        <f>C111+C112</f>
        <v>1450.0369999999998</v>
      </c>
      <c r="D110" s="39">
        <f t="shared" ref="D110:I110" si="62">D111+D112</f>
        <v>0</v>
      </c>
      <c r="E110" s="39">
        <f t="shared" si="62"/>
        <v>0</v>
      </c>
      <c r="F110" s="39">
        <f t="shared" si="62"/>
        <v>0</v>
      </c>
      <c r="G110" s="39">
        <f t="shared" si="62"/>
        <v>0</v>
      </c>
      <c r="H110" s="39">
        <f t="shared" si="62"/>
        <v>0</v>
      </c>
      <c r="I110" s="39">
        <f t="shared" si="62"/>
        <v>0</v>
      </c>
    </row>
    <row r="111" spans="1:9" s="16" customFormat="1" ht="31.5" customHeight="1" x14ac:dyDescent="0.25">
      <c r="A111" s="45" t="s">
        <v>16</v>
      </c>
      <c r="B111" s="40">
        <f>SUM(C111:I111)</f>
        <v>1184.9649999999999</v>
      </c>
      <c r="C111" s="40">
        <v>1184.9649999999999</v>
      </c>
      <c r="D111" s="40"/>
      <c r="E111" s="40"/>
      <c r="F111" s="40"/>
      <c r="G111" s="40"/>
      <c r="H111" s="40"/>
      <c r="I111" s="40"/>
    </row>
    <row r="112" spans="1:9" s="16" customFormat="1" ht="45.75" customHeight="1" x14ac:dyDescent="0.25">
      <c r="A112" s="46" t="s">
        <v>20</v>
      </c>
      <c r="B112" s="40">
        <f>SUM(C112:I112)</f>
        <v>265.072</v>
      </c>
      <c r="C112" s="40">
        <v>265.072</v>
      </c>
      <c r="D112" s="40"/>
      <c r="E112" s="40"/>
      <c r="F112" s="40"/>
      <c r="G112" s="40"/>
      <c r="H112" s="40"/>
      <c r="I112" s="40"/>
    </row>
    <row r="113" spans="1:9" s="4" customFormat="1" ht="97.15" customHeight="1" x14ac:dyDescent="0.25">
      <c r="A113" s="56" t="s">
        <v>51</v>
      </c>
      <c r="B113" s="39">
        <f>B114+B115</f>
        <v>325.03899999999999</v>
      </c>
      <c r="C113" s="39">
        <f>C114+C115</f>
        <v>325.03899999999999</v>
      </c>
      <c r="D113" s="39">
        <f t="shared" ref="D113" si="63">D114+D115</f>
        <v>0</v>
      </c>
      <c r="E113" s="39">
        <f t="shared" ref="E113" si="64">E114+E115</f>
        <v>0</v>
      </c>
      <c r="F113" s="39">
        <f t="shared" ref="F113" si="65">F114+F115</f>
        <v>0</v>
      </c>
      <c r="G113" s="39">
        <f t="shared" ref="G113" si="66">G114+G115</f>
        <v>0</v>
      </c>
      <c r="H113" s="39">
        <f t="shared" ref="H113" si="67">H114+H115</f>
        <v>0</v>
      </c>
      <c r="I113" s="39">
        <f t="shared" ref="I113" si="68">I114+I115</f>
        <v>0</v>
      </c>
    </row>
    <row r="114" spans="1:9" s="16" customFormat="1" ht="24.75" customHeight="1" x14ac:dyDescent="0.25">
      <c r="A114" s="46" t="s">
        <v>16</v>
      </c>
      <c r="B114" s="40">
        <f>SUM(C114:I114)</f>
        <v>233.13499999999999</v>
      </c>
      <c r="C114" s="40">
        <v>233.13499999999999</v>
      </c>
      <c r="D114" s="40"/>
      <c r="E114" s="40"/>
      <c r="F114" s="40"/>
      <c r="G114" s="40"/>
      <c r="H114" s="40"/>
      <c r="I114" s="40"/>
    </row>
    <row r="115" spans="1:9" s="16" customFormat="1" ht="46.5" customHeight="1" x14ac:dyDescent="0.25">
      <c r="A115" s="46" t="s">
        <v>20</v>
      </c>
      <c r="B115" s="40">
        <f>SUM(C115:I115)</f>
        <v>91.903999999999996</v>
      </c>
      <c r="C115" s="40">
        <v>91.903999999999996</v>
      </c>
      <c r="D115" s="40"/>
      <c r="E115" s="40"/>
      <c r="F115" s="40"/>
      <c r="G115" s="40"/>
      <c r="H115" s="40"/>
      <c r="I115" s="40"/>
    </row>
    <row r="116" spans="1:9" s="4" customFormat="1" ht="31.9" customHeight="1" x14ac:dyDescent="0.25">
      <c r="A116" s="49" t="s">
        <v>19</v>
      </c>
      <c r="B116" s="36">
        <v>22639.392</v>
      </c>
      <c r="C116" s="39" t="s">
        <v>10</v>
      </c>
      <c r="D116" s="39" t="s">
        <v>10</v>
      </c>
      <c r="E116" s="39" t="s">
        <v>10</v>
      </c>
      <c r="F116" s="39" t="s">
        <v>10</v>
      </c>
      <c r="G116" s="39" t="s">
        <v>10</v>
      </c>
      <c r="H116" s="39" t="s">
        <v>10</v>
      </c>
      <c r="I116" s="36">
        <v>22639.392</v>
      </c>
    </row>
    <row r="117" spans="1:9" s="8" customFormat="1" ht="31.9" customHeight="1" x14ac:dyDescent="0.25">
      <c r="A117" s="71"/>
      <c r="B117" s="71"/>
      <c r="C117" s="71"/>
      <c r="D117" s="71"/>
      <c r="E117" s="71"/>
      <c r="F117" s="5"/>
      <c r="G117" s="7"/>
      <c r="H117" s="7"/>
      <c r="I117" s="7"/>
    </row>
    <row r="118" spans="1:9" ht="13.5" customHeight="1" x14ac:dyDescent="0.25">
      <c r="A118" s="3"/>
      <c r="B118" s="3"/>
      <c r="C118" s="15"/>
      <c r="D118" s="15"/>
      <c r="E118" s="15"/>
      <c r="F118" s="15"/>
      <c r="G118" s="15"/>
      <c r="H118" s="3"/>
      <c r="I118" s="3"/>
    </row>
    <row r="119" spans="1:9" ht="19.5" customHeight="1" x14ac:dyDescent="0.35">
      <c r="A119" s="72"/>
      <c r="B119" s="73"/>
      <c r="C119" s="10"/>
      <c r="D119" s="10"/>
      <c r="E119" s="10"/>
      <c r="F119" s="10"/>
      <c r="G119" s="12"/>
      <c r="H119" s="13"/>
    </row>
    <row r="120" spans="1:9" s="58" customFormat="1" ht="26.25" x14ac:dyDescent="0.4">
      <c r="A120" s="53"/>
      <c r="B120" s="57"/>
      <c r="C120" s="57"/>
      <c r="E120" s="57"/>
      <c r="F120" s="57"/>
      <c r="I120" s="59"/>
    </row>
    <row r="121" spans="1:9" s="63" customFormat="1" ht="26.25" customHeight="1" x14ac:dyDescent="0.4">
      <c r="A121" s="67" t="s">
        <v>56</v>
      </c>
      <c r="B121" s="68"/>
      <c r="C121" s="61"/>
      <c r="D121" s="61"/>
      <c r="E121" s="61"/>
      <c r="F121" s="61"/>
      <c r="G121" s="62"/>
      <c r="H121" s="62"/>
      <c r="I121" s="57"/>
    </row>
    <row r="122" spans="1:9" s="63" customFormat="1" ht="26.25" x14ac:dyDescent="0.4">
      <c r="A122" s="69" t="s">
        <v>57</v>
      </c>
      <c r="B122" s="70"/>
      <c r="C122" s="70"/>
      <c r="D122" s="61"/>
      <c r="F122" s="61"/>
      <c r="G122" s="64" t="s">
        <v>58</v>
      </c>
      <c r="H122" s="62"/>
      <c r="I122" s="60"/>
    </row>
  </sheetData>
  <mergeCells count="11">
    <mergeCell ref="F5:I5"/>
    <mergeCell ref="A121:B121"/>
    <mergeCell ref="A122:C122"/>
    <mergeCell ref="A117:E117"/>
    <mergeCell ref="A119:B119"/>
    <mergeCell ref="A9:I13"/>
    <mergeCell ref="C14:G14"/>
    <mergeCell ref="C15:G15"/>
    <mergeCell ref="A17:A18"/>
    <mergeCell ref="B17:B18"/>
    <mergeCell ref="C17:I17"/>
  </mergeCells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 xml:space="preserve">&amp;C&amp;16&amp;P&amp;R&amp;16Продовження додатка 3
</oddHeader>
  </headerFooter>
  <ignoredErrors>
    <ignoredError sqref="B53 B47 B50 B74 B113 B77 B101 B104 B107 B110 B26 B35 B38 B41:B44 B68 B71 B56:B67 B69:B70 B80:B86 B95:B98 B92:B94 B29:B33 B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2024-03-18T13:21:49Z</cp:lastPrinted>
  <dcterms:created xsi:type="dcterms:W3CDTF">2022-11-30T15:13:41Z</dcterms:created>
  <dcterms:modified xsi:type="dcterms:W3CDTF">2024-03-18T13:21:52Z</dcterms:modified>
</cp:coreProperties>
</file>