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<sst xmlns="http://schemas.openxmlformats.org/spreadsheetml/2006/main" count="47" uniqueCount="42">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</sst>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18.07.2012</v>
          </cell>
        </row>
        <row r="6">
          <cell r="G6" t="str">
            <v>Фактично надійшло на 18.07.2012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439981473.34</v>
          </cell>
          <cell r="H10">
            <v>37813681.40999997</v>
          </cell>
          <cell r="I10">
            <v>56.873916755882234</v>
          </cell>
          <cell r="J10">
            <v>-28673178.590000033</v>
          </cell>
          <cell r="K10">
            <v>98.1605792066078</v>
          </cell>
          <cell r="L10">
            <v>-8244766.660000026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875350091.41</v>
          </cell>
          <cell r="H11">
            <v>70200083.12</v>
          </cell>
          <cell r="I11">
            <v>47.72996236000588</v>
          </cell>
          <cell r="J11">
            <v>-76877516.88</v>
          </cell>
          <cell r="K11">
            <v>95.7928195730093</v>
          </cell>
          <cell r="L11">
            <v>-38445008.59000003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65393577.5</v>
          </cell>
          <cell r="H12">
            <v>5286297.159999996</v>
          </cell>
          <cell r="I12">
            <v>43.52982819612516</v>
          </cell>
          <cell r="J12">
            <v>-6857782.840000004</v>
          </cell>
          <cell r="K12">
            <v>90.56676584009035</v>
          </cell>
          <cell r="L12">
            <v>-6811250.5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127210746.89</v>
          </cell>
          <cell r="H13">
            <v>10044156.329999998</v>
          </cell>
          <cell r="I13">
            <v>46.273678518668255</v>
          </cell>
          <cell r="J13">
            <v>-11661825.670000002</v>
          </cell>
          <cell r="K13">
            <v>91.67171098806809</v>
          </cell>
          <cell r="L13">
            <v>-11556977.11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74665557.85</v>
          </cell>
          <cell r="H14">
            <v>6523391.719999999</v>
          </cell>
          <cell r="I14">
            <v>51.633621339243305</v>
          </cell>
          <cell r="J14">
            <v>-6110608.280000001</v>
          </cell>
          <cell r="K14">
            <v>94.44247273881756</v>
          </cell>
          <cell r="L14">
            <v>-4393742.150000006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12294729.42</v>
          </cell>
          <cell r="H15">
            <v>1007852.8800000008</v>
          </cell>
          <cell r="I15">
            <v>43.68313316198496</v>
          </cell>
          <cell r="J15">
            <v>-1299337.1199999992</v>
          </cell>
          <cell r="K15">
            <v>91.26128484168287</v>
          </cell>
          <cell r="L15">
            <v>-1177280.58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10706424</v>
          </cell>
          <cell r="H16">
            <v>778210.0700000003</v>
          </cell>
          <cell r="I16">
            <v>46.83134674787527</v>
          </cell>
          <cell r="J16">
            <v>-883518.9299999997</v>
          </cell>
          <cell r="K16">
            <v>99.36717883379144</v>
          </cell>
          <cell r="L16">
            <v>-68184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44127772.09</v>
          </cell>
          <cell r="H17">
            <v>4611069.430000007</v>
          </cell>
          <cell r="I17">
            <v>66.69891527296828</v>
          </cell>
          <cell r="J17">
            <v>-2302190.569999993</v>
          </cell>
          <cell r="K17">
            <v>99.8980460784834</v>
          </cell>
          <cell r="L17">
            <v>-45035.909999996424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4178356.77</v>
          </cell>
          <cell r="H18">
            <v>338569.4500000002</v>
          </cell>
          <cell r="I18">
            <v>51.35029643594362</v>
          </cell>
          <cell r="J18">
            <v>-320763.5499999998</v>
          </cell>
          <cell r="K18">
            <v>111.94099969940862</v>
          </cell>
          <cell r="L18">
            <v>445714.77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8890299.22</v>
          </cell>
          <cell r="H19">
            <v>924235.5200000005</v>
          </cell>
          <cell r="I19">
            <v>56.16998394336788</v>
          </cell>
          <cell r="J19">
            <v>-721190.4799999995</v>
          </cell>
          <cell r="K19">
            <v>104.2634116467107</v>
          </cell>
          <cell r="L19">
            <v>363531.22000000067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19811231.44</v>
          </cell>
          <cell r="H20">
            <v>1664430.8000000007</v>
          </cell>
          <cell r="I20">
            <v>48.55307002638517</v>
          </cell>
          <cell r="J20">
            <v>-1763634.1999999993</v>
          </cell>
          <cell r="K20">
            <v>100.5814191008844</v>
          </cell>
          <cell r="L20">
            <v>114520.44000000134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13143960.42</v>
          </cell>
          <cell r="H21">
            <v>1231236.1400000006</v>
          </cell>
          <cell r="I21">
            <v>49.81812951200547</v>
          </cell>
          <cell r="J21">
            <v>-1240225.8599999994</v>
          </cell>
          <cell r="K21">
            <v>99.92566690928464</v>
          </cell>
          <cell r="L21">
            <v>-9777.580000000075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20222096.25</v>
          </cell>
          <cell r="H22">
            <v>1288568</v>
          </cell>
          <cell r="I22">
            <v>47.60794258825755</v>
          </cell>
          <cell r="J22">
            <v>-1418056</v>
          </cell>
          <cell r="K22">
            <v>110.07569532377026</v>
          </cell>
          <cell r="L22">
            <v>1851014.25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10881511.86</v>
          </cell>
          <cell r="H23">
            <v>744396.1199999992</v>
          </cell>
          <cell r="I23">
            <v>43.97931708815697</v>
          </cell>
          <cell r="J23">
            <v>-948208.8800000008</v>
          </cell>
          <cell r="K23">
            <v>99.86360471841365</v>
          </cell>
          <cell r="L23">
            <v>-14862.140000000596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9750758.69</v>
          </cell>
          <cell r="H24">
            <v>674445.2699999996</v>
          </cell>
          <cell r="I24">
            <v>53.89620642204031</v>
          </cell>
          <cell r="J24">
            <v>-576932.7300000004</v>
          </cell>
          <cell r="K24">
            <v>111.97884866908852</v>
          </cell>
          <cell r="L24">
            <v>1043079.6899999995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14645116.55</v>
          </cell>
          <cell r="H25">
            <v>1487984.8900000006</v>
          </cell>
          <cell r="I25">
            <v>74.80468589756482</v>
          </cell>
          <cell r="J25">
            <v>-501175.1099999994</v>
          </cell>
          <cell r="K25">
            <v>108.53406330587012</v>
          </cell>
          <cell r="L25">
            <v>1151549.5500000007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9199032.51</v>
          </cell>
          <cell r="H26">
            <v>935097.3399999999</v>
          </cell>
          <cell r="I26">
            <v>52.09125102918254</v>
          </cell>
          <cell r="J26">
            <v>-860016.6600000001</v>
          </cell>
          <cell r="K26">
            <v>100.74679306754118</v>
          </cell>
          <cell r="L26">
            <v>68188.50999999978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7246944.48</v>
          </cell>
          <cell r="H27">
            <v>913870.1200000001</v>
          </cell>
          <cell r="I27">
            <v>64.93594089847451</v>
          </cell>
          <cell r="J27">
            <v>-493470.8799999999</v>
          </cell>
          <cell r="K27">
            <v>102.24482483014911</v>
          </cell>
          <cell r="L27">
            <v>159109.48000000045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14579745.94</v>
          </cell>
          <cell r="H28">
            <v>886625.1199999992</v>
          </cell>
          <cell r="I28">
            <v>37.82052778318093</v>
          </cell>
          <cell r="J28">
            <v>-1457670.8800000008</v>
          </cell>
          <cell r="K28">
            <v>99.11403519982771</v>
          </cell>
          <cell r="L28">
            <v>-130326.06000000052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28602897.52</v>
          </cell>
          <cell r="H29">
            <v>2314318.079999998</v>
          </cell>
          <cell r="I29">
            <v>52.877137185659564</v>
          </cell>
          <cell r="J29">
            <v>-2062465.9200000018</v>
          </cell>
          <cell r="K29">
            <v>107.51370029329472</v>
          </cell>
          <cell r="L29">
            <v>1998941.5199999996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11425839.11</v>
          </cell>
          <cell r="H30">
            <v>899760.3200000003</v>
          </cell>
          <cell r="I30">
            <v>39.94232212830318</v>
          </cell>
          <cell r="J30">
            <v>-1352888.6799999997</v>
          </cell>
          <cell r="K30">
            <v>101.62118679492971</v>
          </cell>
          <cell r="L30">
            <v>182279.1099999994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11967823.63</v>
          </cell>
          <cell r="H31">
            <v>1134416.8000000007</v>
          </cell>
          <cell r="I31">
            <v>46.45390079634667</v>
          </cell>
          <cell r="J31">
            <v>-1307610.1999999993</v>
          </cell>
          <cell r="K31">
            <v>97.03319260286133</v>
          </cell>
          <cell r="L31">
            <v>-365918.3699999992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4062702.58</v>
          </cell>
          <cell r="H32">
            <v>247514.66000000015</v>
          </cell>
          <cell r="I32">
            <v>39.3969143299181</v>
          </cell>
          <cell r="J32">
            <v>-380744.33999999985</v>
          </cell>
          <cell r="K32">
            <v>108.00050667988039</v>
          </cell>
          <cell r="L32">
            <v>300958.5800000001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11433026.74</v>
          </cell>
          <cell r="H33">
            <v>794535.3599999994</v>
          </cell>
          <cell r="I33">
            <v>44.97753544264526</v>
          </cell>
          <cell r="J33">
            <v>-971980.6400000006</v>
          </cell>
          <cell r="K33">
            <v>115.86387642755808</v>
          </cell>
          <cell r="L33">
            <v>1565389.7400000002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8018633.92</v>
          </cell>
          <cell r="H34">
            <v>623509.1500000004</v>
          </cell>
          <cell r="I34">
            <v>52.78513927537695</v>
          </cell>
          <cell r="J34">
            <v>-557711.8499999996</v>
          </cell>
          <cell r="K34">
            <v>112.74851672477533</v>
          </cell>
          <cell r="L34">
            <v>906669.9199999999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17753220.28</v>
          </cell>
          <cell r="H35">
            <v>1629188.9800000004</v>
          </cell>
          <cell r="I35">
            <v>47.64291377048021</v>
          </cell>
          <cell r="J35">
            <v>-1790394.0199999996</v>
          </cell>
          <cell r="K35">
            <v>99.03928831394413</v>
          </cell>
          <cell r="L35">
            <v>-172211.7199999988</v>
          </cell>
        </row>
        <row r="36">
          <cell r="B36">
            <v>3626715144</v>
          </cell>
          <cell r="C36">
            <v>1936827965</v>
          </cell>
          <cell r="D36">
            <v>308388544</v>
          </cell>
          <cell r="G36">
            <v>1875543570.41</v>
          </cell>
          <cell r="H36">
            <v>154997444.24</v>
          </cell>
          <cell r="I36">
            <v>50.26044165894826</v>
          </cell>
          <cell r="J36">
            <v>-153391099.76</v>
          </cell>
          <cell r="K36">
            <v>96.8358369613896</v>
          </cell>
          <cell r="L36">
            <v>-61284394.59000008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439981473.34</v>
      </c>
      <c r="F10" s="33">
        <f>'[5]вспомогат'!H10</f>
        <v>37813681.40999997</v>
      </c>
      <c r="G10" s="34">
        <f>'[5]вспомогат'!I10</f>
        <v>56.873916755882234</v>
      </c>
      <c r="H10" s="35">
        <f>'[5]вспомогат'!J10</f>
        <v>-28673178.590000033</v>
      </c>
      <c r="I10" s="36">
        <f>'[5]вспомогат'!K10</f>
        <v>98.1605792066078</v>
      </c>
      <c r="J10" s="37">
        <f>'[5]вспомогат'!L10</f>
        <v>-8244766.660000026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875350091.41</v>
      </c>
      <c r="F12" s="38">
        <f>'[5]вспомогат'!H11</f>
        <v>70200083.12</v>
      </c>
      <c r="G12" s="39">
        <f>'[5]вспомогат'!I11</f>
        <v>47.72996236000588</v>
      </c>
      <c r="H12" s="35">
        <f>'[5]вспомогат'!J11</f>
        <v>-76877516.88</v>
      </c>
      <c r="I12" s="36">
        <f>'[5]вспомогат'!K11</f>
        <v>95.7928195730093</v>
      </c>
      <c r="J12" s="37">
        <f>'[5]вспомогат'!L11</f>
        <v>-38445008.59000003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65393577.5</v>
      </c>
      <c r="F13" s="38">
        <f>'[5]вспомогат'!H12</f>
        <v>5286297.159999996</v>
      </c>
      <c r="G13" s="39">
        <f>'[5]вспомогат'!I12</f>
        <v>43.52982819612516</v>
      </c>
      <c r="H13" s="35">
        <f>'[5]вспомогат'!J12</f>
        <v>-6857782.840000004</v>
      </c>
      <c r="I13" s="36">
        <f>'[5]вспомогат'!K12</f>
        <v>90.56676584009035</v>
      </c>
      <c r="J13" s="37">
        <f>'[5]вспомогат'!L12</f>
        <v>-6811250.5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127210746.89</v>
      </c>
      <c r="F14" s="38">
        <f>'[5]вспомогат'!H13</f>
        <v>10044156.329999998</v>
      </c>
      <c r="G14" s="39">
        <f>'[5]вспомогат'!I13</f>
        <v>46.273678518668255</v>
      </c>
      <c r="H14" s="35">
        <f>'[5]вспомогат'!J13</f>
        <v>-11661825.670000002</v>
      </c>
      <c r="I14" s="36">
        <f>'[5]вспомогат'!K13</f>
        <v>91.67171098806809</v>
      </c>
      <c r="J14" s="37">
        <f>'[5]вспомогат'!L13</f>
        <v>-11556977.11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74665557.85</v>
      </c>
      <c r="F15" s="38">
        <f>'[5]вспомогат'!H14</f>
        <v>6523391.719999999</v>
      </c>
      <c r="G15" s="39">
        <f>'[5]вспомогат'!I14</f>
        <v>51.633621339243305</v>
      </c>
      <c r="H15" s="35">
        <f>'[5]вспомогат'!J14</f>
        <v>-6110608.280000001</v>
      </c>
      <c r="I15" s="36">
        <f>'[5]вспомогат'!K14</f>
        <v>94.44247273881756</v>
      </c>
      <c r="J15" s="37">
        <f>'[5]вспомогат'!L14</f>
        <v>-4393742.150000006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12294729.42</v>
      </c>
      <c r="F16" s="38">
        <f>'[5]вспомогат'!H15</f>
        <v>1007852.8800000008</v>
      </c>
      <c r="G16" s="39">
        <f>'[5]вспомогат'!I15</f>
        <v>43.68313316198496</v>
      </c>
      <c r="H16" s="35">
        <f>'[5]вспомогат'!J15</f>
        <v>-1299337.1199999992</v>
      </c>
      <c r="I16" s="36">
        <f>'[5]вспомогат'!K15</f>
        <v>91.26128484168287</v>
      </c>
      <c r="J16" s="37">
        <f>'[5]вспомогат'!L15</f>
        <v>-1177280.58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1154914703.07</v>
      </c>
      <c r="F17" s="42">
        <f>SUM(F12:F16)</f>
        <v>93061781.21</v>
      </c>
      <c r="G17" s="43">
        <f>F17/D17*100</f>
        <v>47.512292158632754</v>
      </c>
      <c r="H17" s="42">
        <f>SUM(H12:H16)</f>
        <v>-102807070.79</v>
      </c>
      <c r="I17" s="44">
        <f>E17/C17*100</f>
        <v>94.87519000036738</v>
      </c>
      <c r="J17" s="42">
        <f>SUM(J12:J16)</f>
        <v>-62384258.93000004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10706424</v>
      </c>
      <c r="F18" s="46">
        <f>'[5]вспомогат'!H16</f>
        <v>778210.0700000003</v>
      </c>
      <c r="G18" s="47">
        <f>'[5]вспомогат'!I16</f>
        <v>46.83134674787527</v>
      </c>
      <c r="H18" s="48">
        <f>'[5]вспомогат'!J16</f>
        <v>-883518.9299999997</v>
      </c>
      <c r="I18" s="49">
        <f>'[5]вспомогат'!K16</f>
        <v>99.36717883379144</v>
      </c>
      <c r="J18" s="50">
        <f>'[5]вспомогат'!L16</f>
        <v>-68184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44127772.09</v>
      </c>
      <c r="F19" s="38">
        <f>'[5]вспомогат'!H17</f>
        <v>4611069.430000007</v>
      </c>
      <c r="G19" s="39">
        <f>'[5]вспомогат'!I17</f>
        <v>66.69891527296828</v>
      </c>
      <c r="H19" s="35">
        <f>'[5]вспомогат'!J17</f>
        <v>-2302190.569999993</v>
      </c>
      <c r="I19" s="36">
        <f>'[5]вспомогат'!K17</f>
        <v>99.8980460784834</v>
      </c>
      <c r="J19" s="37">
        <f>'[5]вспомогат'!L17</f>
        <v>-45035.909999996424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4178356.77</v>
      </c>
      <c r="F20" s="38">
        <f>'[5]вспомогат'!H18</f>
        <v>338569.4500000002</v>
      </c>
      <c r="G20" s="39">
        <f>'[5]вспомогат'!I18</f>
        <v>51.35029643594362</v>
      </c>
      <c r="H20" s="35">
        <f>'[5]вспомогат'!J18</f>
        <v>-320763.5499999998</v>
      </c>
      <c r="I20" s="36">
        <f>'[5]вспомогат'!K18</f>
        <v>111.94099969940862</v>
      </c>
      <c r="J20" s="37">
        <f>'[5]вспомогат'!L18</f>
        <v>445714.77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8890299.22</v>
      </c>
      <c r="F21" s="38">
        <f>'[5]вспомогат'!H19</f>
        <v>924235.5200000005</v>
      </c>
      <c r="G21" s="39">
        <f>'[5]вспомогат'!I19</f>
        <v>56.16998394336788</v>
      </c>
      <c r="H21" s="35">
        <f>'[5]вспомогат'!J19</f>
        <v>-721190.4799999995</v>
      </c>
      <c r="I21" s="36">
        <f>'[5]вспомогат'!K19</f>
        <v>104.2634116467107</v>
      </c>
      <c r="J21" s="37">
        <f>'[5]вспомогат'!L19</f>
        <v>363531.22000000067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19811231.44</v>
      </c>
      <c r="F22" s="38">
        <f>'[5]вспомогат'!H20</f>
        <v>1664430.8000000007</v>
      </c>
      <c r="G22" s="39">
        <f>'[5]вспомогат'!I20</f>
        <v>48.55307002638517</v>
      </c>
      <c r="H22" s="35">
        <f>'[5]вспомогат'!J20</f>
        <v>-1763634.1999999993</v>
      </c>
      <c r="I22" s="36">
        <f>'[5]вспомогат'!K20</f>
        <v>100.5814191008844</v>
      </c>
      <c r="J22" s="37">
        <f>'[5]вспомогат'!L20</f>
        <v>114520.44000000134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13143960.42</v>
      </c>
      <c r="F23" s="38">
        <f>'[5]вспомогат'!H21</f>
        <v>1231236.1400000006</v>
      </c>
      <c r="G23" s="39">
        <f>'[5]вспомогат'!I21</f>
        <v>49.81812951200547</v>
      </c>
      <c r="H23" s="35">
        <f>'[5]вспомогат'!J21</f>
        <v>-1240225.8599999994</v>
      </c>
      <c r="I23" s="36">
        <f>'[5]вспомогат'!K21</f>
        <v>99.92566690928464</v>
      </c>
      <c r="J23" s="37">
        <f>'[5]вспомогат'!L21</f>
        <v>-9777.580000000075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20222096.25</v>
      </c>
      <c r="F24" s="38">
        <f>'[5]вспомогат'!H22</f>
        <v>1288568</v>
      </c>
      <c r="G24" s="39">
        <f>'[5]вспомогат'!I22</f>
        <v>47.60794258825755</v>
      </c>
      <c r="H24" s="35">
        <f>'[5]вспомогат'!J22</f>
        <v>-1418056</v>
      </c>
      <c r="I24" s="36">
        <f>'[5]вспомогат'!K22</f>
        <v>110.07569532377026</v>
      </c>
      <c r="J24" s="37">
        <f>'[5]вспомогат'!L22</f>
        <v>1851014.25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10881511.86</v>
      </c>
      <c r="F25" s="38">
        <f>'[5]вспомогат'!H23</f>
        <v>744396.1199999992</v>
      </c>
      <c r="G25" s="39">
        <f>'[5]вспомогат'!I23</f>
        <v>43.97931708815697</v>
      </c>
      <c r="H25" s="35">
        <f>'[5]вспомогат'!J23</f>
        <v>-948208.8800000008</v>
      </c>
      <c r="I25" s="36">
        <f>'[5]вспомогат'!K23</f>
        <v>99.86360471841365</v>
      </c>
      <c r="J25" s="37">
        <f>'[5]вспомогат'!L23</f>
        <v>-14862.140000000596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9750758.69</v>
      </c>
      <c r="F26" s="38">
        <f>'[5]вспомогат'!H24</f>
        <v>674445.2699999996</v>
      </c>
      <c r="G26" s="39">
        <f>'[5]вспомогат'!I24</f>
        <v>53.89620642204031</v>
      </c>
      <c r="H26" s="35">
        <f>'[5]вспомогат'!J24</f>
        <v>-576932.7300000004</v>
      </c>
      <c r="I26" s="36">
        <f>'[5]вспомогат'!K24</f>
        <v>111.97884866908852</v>
      </c>
      <c r="J26" s="37">
        <f>'[5]вспомогат'!L24</f>
        <v>1043079.6899999995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14645116.55</v>
      </c>
      <c r="F27" s="38">
        <f>'[5]вспомогат'!H25</f>
        <v>1487984.8900000006</v>
      </c>
      <c r="G27" s="39">
        <f>'[5]вспомогат'!I25</f>
        <v>74.80468589756482</v>
      </c>
      <c r="H27" s="35">
        <f>'[5]вспомогат'!J25</f>
        <v>-501175.1099999994</v>
      </c>
      <c r="I27" s="36">
        <f>'[5]вспомогат'!K25</f>
        <v>108.53406330587012</v>
      </c>
      <c r="J27" s="37">
        <f>'[5]вспомогат'!L25</f>
        <v>1151549.5500000007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9199032.51</v>
      </c>
      <c r="F28" s="38">
        <f>'[5]вспомогат'!H26</f>
        <v>935097.3399999999</v>
      </c>
      <c r="G28" s="39">
        <f>'[5]вспомогат'!I26</f>
        <v>52.09125102918254</v>
      </c>
      <c r="H28" s="35">
        <f>'[5]вспомогат'!J26</f>
        <v>-860016.6600000001</v>
      </c>
      <c r="I28" s="36">
        <f>'[5]вспомогат'!K26</f>
        <v>100.74679306754118</v>
      </c>
      <c r="J28" s="37">
        <f>'[5]вспомогат'!L26</f>
        <v>68188.50999999978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7246944.48</v>
      </c>
      <c r="F29" s="38">
        <f>'[5]вспомогат'!H27</f>
        <v>913870.1200000001</v>
      </c>
      <c r="G29" s="39">
        <f>'[5]вспомогат'!I27</f>
        <v>64.93594089847451</v>
      </c>
      <c r="H29" s="35">
        <f>'[5]вспомогат'!J27</f>
        <v>-493470.8799999999</v>
      </c>
      <c r="I29" s="36">
        <f>'[5]вспомогат'!K27</f>
        <v>102.24482483014911</v>
      </c>
      <c r="J29" s="37">
        <f>'[5]вспомогат'!L27</f>
        <v>159109.48000000045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14579745.94</v>
      </c>
      <c r="F30" s="38">
        <f>'[5]вспомогат'!H28</f>
        <v>886625.1199999992</v>
      </c>
      <c r="G30" s="39">
        <f>'[5]вспомогат'!I28</f>
        <v>37.82052778318093</v>
      </c>
      <c r="H30" s="35">
        <f>'[5]вспомогат'!J28</f>
        <v>-1457670.8800000008</v>
      </c>
      <c r="I30" s="36">
        <f>'[5]вспомогат'!K28</f>
        <v>99.11403519982771</v>
      </c>
      <c r="J30" s="37">
        <f>'[5]вспомогат'!L28</f>
        <v>-130326.06000000052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28602897.52</v>
      </c>
      <c r="F31" s="38">
        <f>'[5]вспомогат'!H29</f>
        <v>2314318.079999998</v>
      </c>
      <c r="G31" s="39">
        <f>'[5]вспомогат'!I29</f>
        <v>52.877137185659564</v>
      </c>
      <c r="H31" s="35">
        <f>'[5]вспомогат'!J29</f>
        <v>-2062465.9200000018</v>
      </c>
      <c r="I31" s="36">
        <f>'[5]вспомогат'!K29</f>
        <v>107.51370029329472</v>
      </c>
      <c r="J31" s="37">
        <f>'[5]вспомогат'!L29</f>
        <v>1998941.5199999996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11425839.11</v>
      </c>
      <c r="F32" s="38">
        <f>'[5]вспомогат'!H30</f>
        <v>899760.3200000003</v>
      </c>
      <c r="G32" s="39">
        <f>'[5]вспомогат'!I30</f>
        <v>39.94232212830318</v>
      </c>
      <c r="H32" s="35">
        <f>'[5]вспомогат'!J30</f>
        <v>-1352888.6799999997</v>
      </c>
      <c r="I32" s="36">
        <f>'[5]вспомогат'!K30</f>
        <v>101.62118679492971</v>
      </c>
      <c r="J32" s="37">
        <f>'[5]вспомогат'!L30</f>
        <v>182279.1099999994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11967823.63</v>
      </c>
      <c r="F33" s="38">
        <f>'[5]вспомогат'!H31</f>
        <v>1134416.8000000007</v>
      </c>
      <c r="G33" s="39">
        <f>'[5]вспомогат'!I31</f>
        <v>46.45390079634667</v>
      </c>
      <c r="H33" s="35">
        <f>'[5]вспомогат'!J31</f>
        <v>-1307610.1999999993</v>
      </c>
      <c r="I33" s="36">
        <f>'[5]вспомогат'!K31</f>
        <v>97.03319260286133</v>
      </c>
      <c r="J33" s="37">
        <f>'[5]вспомогат'!L31</f>
        <v>-365918.3699999992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4062702.58</v>
      </c>
      <c r="F34" s="38">
        <f>'[5]вспомогат'!H32</f>
        <v>247514.66000000015</v>
      </c>
      <c r="G34" s="39">
        <f>'[5]вспомогат'!I32</f>
        <v>39.3969143299181</v>
      </c>
      <c r="H34" s="35">
        <f>'[5]вспомогат'!J32</f>
        <v>-380744.33999999985</v>
      </c>
      <c r="I34" s="36">
        <f>'[5]вспомогат'!K32</f>
        <v>108.00050667988039</v>
      </c>
      <c r="J34" s="37">
        <f>'[5]вспомогат'!L32</f>
        <v>300958.5800000001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11433026.74</v>
      </c>
      <c r="F35" s="38">
        <f>'[5]вспомогат'!H33</f>
        <v>794535.3599999994</v>
      </c>
      <c r="G35" s="39">
        <f>'[5]вспомогат'!I33</f>
        <v>44.97753544264526</v>
      </c>
      <c r="H35" s="35">
        <f>'[5]вспомогат'!J33</f>
        <v>-971980.6400000006</v>
      </c>
      <c r="I35" s="36">
        <f>'[5]вспомогат'!K33</f>
        <v>115.86387642755808</v>
      </c>
      <c r="J35" s="37">
        <f>'[5]вспомогат'!L33</f>
        <v>1565389.7400000002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8018633.92</v>
      </c>
      <c r="F36" s="38">
        <f>'[5]вспомогат'!H34</f>
        <v>623509.1500000004</v>
      </c>
      <c r="G36" s="39">
        <f>'[5]вспомогат'!I34</f>
        <v>52.78513927537695</v>
      </c>
      <c r="H36" s="35">
        <f>'[5]вспомогат'!J34</f>
        <v>-557711.8499999996</v>
      </c>
      <c r="I36" s="36">
        <f>'[5]вспомогат'!K34</f>
        <v>112.74851672477533</v>
      </c>
      <c r="J36" s="37">
        <f>'[5]вспомогат'!L34</f>
        <v>906669.9199999999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17753220.28</v>
      </c>
      <c r="F37" s="38">
        <f>'[5]вспомогат'!H35</f>
        <v>1629188.9800000004</v>
      </c>
      <c r="G37" s="39">
        <f>'[5]вспомогат'!I35</f>
        <v>47.64291377048021</v>
      </c>
      <c r="H37" s="35">
        <f>'[5]вспомогат'!J35</f>
        <v>-1790394.0199999996</v>
      </c>
      <c r="I37" s="36">
        <f>'[5]вспомогат'!K35</f>
        <v>99.03928831394413</v>
      </c>
      <c r="J37" s="37">
        <f>'[5]вспомогат'!L35</f>
        <v>-172211.7199999988</v>
      </c>
    </row>
    <row r="38" spans="1:10" ht="18.75" customHeight="1">
      <c r="A38" s="51" t="s">
        <v>40</v>
      </c>
      <c r="B38" s="42">
        <f>SUM(B18:B37)</f>
        <v>545458205</v>
      </c>
      <c r="C38" s="42">
        <f>SUM(C18:C37)</f>
        <v>271302763</v>
      </c>
      <c r="D38" s="42">
        <f>SUM(D18:D37)</f>
        <v>46032832</v>
      </c>
      <c r="E38" s="42">
        <f>SUM(E18:E37)</f>
        <v>280647394</v>
      </c>
      <c r="F38" s="42">
        <f>SUM(F18:F37)</f>
        <v>24121981.62000001</v>
      </c>
      <c r="G38" s="43">
        <f>F38/D38*100</f>
        <v>52.401689342076565</v>
      </c>
      <c r="H38" s="42">
        <f>SUM(H18:H37)</f>
        <v>-21910850.37999999</v>
      </c>
      <c r="I38" s="44">
        <f>E38/C38*100</f>
        <v>103.44435526445412</v>
      </c>
      <c r="J38" s="42">
        <f>SUM(J18:J37)</f>
        <v>9344631.000000006</v>
      </c>
    </row>
    <row r="39" spans="1:10" ht="20.25" customHeight="1">
      <c r="A39" s="52" t="s">
        <v>41</v>
      </c>
      <c r="B39" s="53">
        <f>'[5]вспомогат'!B36</f>
        <v>3626715144</v>
      </c>
      <c r="C39" s="53">
        <f>'[5]вспомогат'!C36</f>
        <v>1936827965</v>
      </c>
      <c r="D39" s="53">
        <f>'[5]вспомогат'!D36</f>
        <v>308388544</v>
      </c>
      <c r="E39" s="53">
        <f>'[5]вспомогат'!G36</f>
        <v>1875543570.41</v>
      </c>
      <c r="F39" s="53">
        <f>'[5]вспомогат'!H36</f>
        <v>154997444.24</v>
      </c>
      <c r="G39" s="54">
        <f>'[5]вспомогат'!I36</f>
        <v>50.26044165894826</v>
      </c>
      <c r="H39" s="53">
        <f>'[5]вспомогат'!J36</f>
        <v>-153391099.76</v>
      </c>
      <c r="I39" s="54">
        <f>'[5]вспомогат'!K36</f>
        <v>96.8358369613896</v>
      </c>
      <c r="J39" s="53">
        <f>'[5]вспомогат'!L36</f>
        <v>-61284394.59000008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2012-07-19T04:32:13Z</dcterms:created>
  <dcterms:modified xsi:type="dcterms:W3CDTF">2012-07-19T04:32:38Z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