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Восстановл_Лист1" sheetId="1" r:id="rId1"/>
  </sheets>
  <definedNames>
    <definedName name="_xlnm.Print_Titles" localSheetId="0">'Восстановл_Лист1'!$3:$5</definedName>
    <definedName name="_xlnm.Print_Area" localSheetId="0">'Восстановл_Лист1'!$A$1:$L$190</definedName>
  </definedNames>
  <calcPr fullCalcOnLoad="1"/>
</workbook>
</file>

<file path=xl/sharedStrings.xml><?xml version="1.0" encoding="utf-8"?>
<sst xmlns="http://schemas.openxmlformats.org/spreadsheetml/2006/main" count="393" uniqueCount="120">
  <si>
    <t>40</t>
  </si>
  <si>
    <t>Департамент  житлово-комунального господарства  та будівництва ЗОДА</t>
  </si>
  <si>
    <t>4123</t>
  </si>
  <si>
    <t>Повернення інших внутрішніх кредитів</t>
  </si>
  <si>
    <t>53</t>
  </si>
  <si>
    <t>Департамент агропромислового розвитку ЗОДА</t>
  </si>
  <si>
    <t>01</t>
  </si>
  <si>
    <t>Запорізька обласна рада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</si>
  <si>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</si>
  <si>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</si>
  <si>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</si>
  <si>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</si>
  <si>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</si>
  <si>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</si>
  <si>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</si>
  <si>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</si>
  <si>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</si>
  <si>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</si>
  <si>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</si>
  <si>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</si>
  <si>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</si>
  <si>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</si>
  <si>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</si>
  <si>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</si>
  <si>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</si>
  <si>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</si>
  <si>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</si>
  <si>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</si>
  <si>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3110</t>
  </si>
  <si>
    <t>Придбання обладнання і предметів довгострокового користування</t>
  </si>
  <si>
    <t>3210</t>
  </si>
  <si>
    <t>Капітальні трансферти підприємствам (установам, організаціям)</t>
  </si>
  <si>
    <t>03</t>
  </si>
  <si>
    <t>Запорізька обласна державна адміністрація</t>
  </si>
  <si>
    <t>08</t>
  </si>
  <si>
    <t xml:space="preserve"> Управління з питань внутрішньої політики  та зв'язків з громадськістю ОДА</t>
  </si>
  <si>
    <t>10</t>
  </si>
  <si>
    <t>Департамент освіти і науки ЗОДА</t>
  </si>
  <si>
    <t>2112</t>
  </si>
  <si>
    <t>Грошове забезпечення військовослужбовців</t>
  </si>
  <si>
    <t>2220</t>
  </si>
  <si>
    <t>Медикаменти та перев'язувальні матеріали</t>
  </si>
  <si>
    <t>2230</t>
  </si>
  <si>
    <t>Продукти харчування</t>
  </si>
  <si>
    <t>2274</t>
  </si>
  <si>
    <t>Оплата природного газу</t>
  </si>
  <si>
    <t>2275</t>
  </si>
  <si>
    <t>Оплата інших енергоносіїв</t>
  </si>
  <si>
    <t>2281</t>
  </si>
  <si>
    <t>Дослідження і розробки, окремі заходи розвитку по реалізації державних (регіональних) програм</t>
  </si>
  <si>
    <t>2720</t>
  </si>
  <si>
    <t>Стипендії</t>
  </si>
  <si>
    <t>2730</t>
  </si>
  <si>
    <t>Інші виплати населенню</t>
  </si>
  <si>
    <t>3131</t>
  </si>
  <si>
    <t>Капітальний ремонт житлового фонду (приміщень)</t>
  </si>
  <si>
    <t>3132</t>
  </si>
  <si>
    <t>Капітальний ремонт інших об'єктів</t>
  </si>
  <si>
    <t>3142</t>
  </si>
  <si>
    <t>Реконструкція та реставрація інших об'єктів</t>
  </si>
  <si>
    <t>11</t>
  </si>
  <si>
    <t>Управління молоді, фізичної культури та спорту ЗОДА</t>
  </si>
  <si>
    <t>2610</t>
  </si>
  <si>
    <t>Субсидії та поточні трансферти підприємствам (установам, організаціям)</t>
  </si>
  <si>
    <t>14</t>
  </si>
  <si>
    <t>Департамент охорони здоров'я ЗОДА</t>
  </si>
  <si>
    <t>2710</t>
  </si>
  <si>
    <t>Виплата пенсій і допомоги</t>
  </si>
  <si>
    <t>15</t>
  </si>
  <si>
    <t>Департамент соціального захисту населення ЗОДА</t>
  </si>
  <si>
    <t>20</t>
  </si>
  <si>
    <t>Служба у справах  дітей ЗОДА</t>
  </si>
  <si>
    <t>24</t>
  </si>
  <si>
    <t>Департамент культури, туризму, національностей та релігій ЗОДА</t>
  </si>
  <si>
    <t>3143</t>
  </si>
  <si>
    <t>Реставрація пам'яток культури, історії та архітектури</t>
  </si>
  <si>
    <t>30</t>
  </si>
  <si>
    <t>Управління у справах преси та інформації ЗОДА</t>
  </si>
  <si>
    <t>3122</t>
  </si>
  <si>
    <t>Капітальне будівництво (придбання) інших об'єктів</t>
  </si>
  <si>
    <t>47</t>
  </si>
  <si>
    <t>Управління капітального будівництва ЗОДА</t>
  </si>
  <si>
    <t>48</t>
  </si>
  <si>
    <t>Управління містобудування та архітектури ЗОДА</t>
  </si>
  <si>
    <t>60</t>
  </si>
  <si>
    <t>Департамент екології та природних ресурсів ЗОДА</t>
  </si>
  <si>
    <t>67</t>
  </si>
  <si>
    <t>Департамент з питань цивільного захисту населення ЗОДА</t>
  </si>
  <si>
    <t>73</t>
  </si>
  <si>
    <t>Департамент економічного розвитку і торгівлі ЗОДА</t>
  </si>
  <si>
    <t>76</t>
  </si>
  <si>
    <t>Департамент фінансів ЗОДА(в частині міжбюджетних транфертів, резервного фонду)</t>
  </si>
  <si>
    <t>2620</t>
  </si>
  <si>
    <t>Поточні трансферти органам державного управління інших рівнів</t>
  </si>
  <si>
    <t>3220</t>
  </si>
  <si>
    <t>Капітальні трансферти органам державного управління інших рівнів</t>
  </si>
  <si>
    <t>9000</t>
  </si>
  <si>
    <t>Нерозподілені видатки</t>
  </si>
  <si>
    <t>4113</t>
  </si>
  <si>
    <t>Надання інших внутрішніх кредитів</t>
  </si>
  <si>
    <t>Аналіз виконання видаткової частини обласного бюджету за економічною ознакою за І квартал 2015 року.</t>
  </si>
  <si>
    <t>Код</t>
  </si>
  <si>
    <t>Назва</t>
  </si>
  <si>
    <t>Загальний фонд</t>
  </si>
  <si>
    <t>Спеціальний фонд</t>
  </si>
  <si>
    <t>грн.</t>
  </si>
  <si>
    <t>Розпис на рік з урахуванням змін</t>
  </si>
  <si>
    <t>Уточнений розпис на І кв. 2015 р.</t>
  </si>
  <si>
    <t>Виконано за І кв. 2015 р.</t>
  </si>
  <si>
    <t>Виконання плану</t>
  </si>
  <si>
    <t xml:space="preserve"> + / -</t>
  </si>
  <si>
    <t xml:space="preserve"> %</t>
  </si>
  <si>
    <t>Всього витрат</t>
  </si>
  <si>
    <t>у 8,6 рази</t>
  </si>
  <si>
    <t>у 6,9 рази</t>
  </si>
  <si>
    <t>у 2,9 рази</t>
  </si>
  <si>
    <t>у 2,4 рази</t>
  </si>
  <si>
    <t>у 1,8 рази</t>
  </si>
  <si>
    <t>у 7,9 рази</t>
  </si>
  <si>
    <t>у 8,2 рази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</si>
</sst>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_-* #,##0&quot;?&quot;_-;\-* #,##0&quot;?&quot;_-;_-* &quot;-&quot;&quot;?&quot;_-;_-@_-"/>
    <numFmt numFmtId="169" formatCode="_-* #,##0_?_-;\-* #,##0_?_-;_-* &quot;-&quot;_?_-;_-@_-"/>
    <numFmt numFmtId="170" formatCode="_-* #,##0.00&quot;?&quot;_-;\-* #,##0.00&quot;?&quot;_-;_-* &quot;-&quot;??&quot;?&quot;_-;_-@_-"/>
    <numFmt numFmtId="171" formatCode="_-* #,##0.00_?_-;\-* #,##0.00_?_-;_-* &quot;-&quot;??_?_-;_-@_-"/>
    <numFmt numFmtId="172" formatCode="#,##0.00_);\-#,##0.00"/>
    <numFmt numFmtId="173" formatCode="#,##0.0_);\-#,##0.0"/>
    <numFmt numFmtId="174" formatCode="0.0"/>
    <numFmt numFmtId="175" formatCode="#,##0.0"/>
  </numFmts>
  <fonts count="12">
    <font>
      <sz val="10"/>
      <color indexed="8"/>
      <name val="MS Sans Serif"/>
      <family val="0"/>
    </font>
    <font>
      <b/>
      <sz val="13.55"/>
      <color indexed="8"/>
      <name val="Times New Roman"/>
      <family val="0"/>
    </font>
    <font>
      <sz val="7.8"/>
      <color indexed="8"/>
      <name val="Times New Roman"/>
      <family val="0"/>
    </font>
    <font>
      <sz val="8.05"/>
      <color indexed="8"/>
      <name val="Times New Roman"/>
      <family val="0"/>
    </font>
    <font>
      <sz val="12"/>
      <color indexed="8"/>
      <name val="Times New Roman"/>
      <family val="1"/>
    </font>
    <font>
      <sz val="8"/>
      <name val="MS Sans Serif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.05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3" fontId="3" fillId="0" borderId="0" xfId="0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 applyProtection="1">
      <alignment horizontal="right" vertical="center"/>
      <protection/>
    </xf>
    <xf numFmtId="172" fontId="7" fillId="0" borderId="1" xfId="0" applyNumberFormat="1" applyFont="1" applyFill="1" applyBorder="1" applyAlignment="1" applyProtection="1">
      <alignment horizontal="right" vertical="center"/>
      <protection/>
    </xf>
    <xf numFmtId="174" fontId="7" fillId="0" borderId="1" xfId="0" applyNumberFormat="1" applyFont="1" applyFill="1" applyBorder="1" applyAlignment="1" applyProtection="1">
      <alignment horizontal="right" vertical="center"/>
      <protection/>
    </xf>
    <xf numFmtId="174" fontId="6" fillId="0" borderId="1" xfId="0" applyNumberFormat="1" applyFont="1" applyFill="1" applyBorder="1" applyAlignment="1" applyProtection="1">
      <alignment horizontal="right" vertical="center"/>
      <protection/>
    </xf>
    <xf numFmtId="3" fontId="7" fillId="0" borderId="1" xfId="0" applyNumberFormat="1" applyFont="1" applyFill="1" applyBorder="1" applyAlignment="1">
      <alignment horizontal="right" vertical="center"/>
    </xf>
    <xf numFmtId="172" fontId="7" fillId="0" borderId="1" xfId="0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3" fontId="7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174" fontId="7" fillId="2" borderId="1" xfId="0" applyNumberFormat="1" applyFont="1" applyFill="1" applyBorder="1" applyAlignment="1" applyProtection="1">
      <alignment horizontal="right" vertical="center"/>
      <protection/>
    </xf>
    <xf numFmtId="4" fontId="7" fillId="2" borderId="1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/>
      <protection/>
    </xf>
    <xf numFmtId="175" fontId="7" fillId="0" borderId="1" xfId="0" applyNumberFormat="1" applyFont="1" applyFill="1" applyBorder="1" applyAlignment="1" applyProtection="1">
      <alignment horizontal="right" vertical="center"/>
      <protection/>
    </xf>
    <xf numFmtId="175" fontId="7" fillId="2" borderId="1" xfId="0" applyNumberFormat="1" applyFont="1" applyFill="1" applyBorder="1" applyAlignment="1" applyProtection="1">
      <alignment horizontal="right" vertical="center"/>
      <protection/>
    </xf>
    <xf numFmtId="175" fontId="6" fillId="0" borderId="1" xfId="0" applyNumberFormat="1" applyFont="1" applyFill="1" applyBorder="1" applyAlignment="1" applyProtection="1">
      <alignment horizontal="right" vertical="center"/>
      <protection/>
    </xf>
    <xf numFmtId="3" fontId="6" fillId="0" borderId="1" xfId="0" applyNumberFormat="1" applyFont="1" applyFill="1" applyBorder="1" applyAlignment="1">
      <alignment horizontal="right" vertical="center"/>
    </xf>
    <xf numFmtId="172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8" fillId="0" borderId="2" xfId="0" applyNumberFormat="1" applyFont="1" applyFill="1" applyBorder="1" applyAlignment="1" applyProtection="1">
      <alignment horizontal="center" wrapText="1"/>
      <protection/>
    </xf>
    <xf numFmtId="0" fontId="8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8" fillId="0" borderId="1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/>
  <cols>
    <col min="1" max="1" width="11.421875" style="0" customWidth="1"/>
    <col min="2" max="2" width="36.57421875" style="0" customWidth="1"/>
    <col min="3" max="3" width="17.8515625" style="0" customWidth="1"/>
    <col min="4" max="4" width="15.421875" style="0" customWidth="1"/>
    <col min="5" max="5" width="17.28125" style="0" customWidth="1"/>
    <col min="6" max="6" width="13.57421875" style="0" customWidth="1"/>
    <col min="7" max="7" width="18.28125" style="0" customWidth="1"/>
    <col min="8" max="8" width="14.28125" style="0" customWidth="1"/>
    <col min="9" max="9" width="15.8515625" style="0" customWidth="1"/>
    <col min="10" max="10" width="15.28125" style="0" customWidth="1"/>
    <col min="11" max="11" width="13.140625" style="0" customWidth="1"/>
    <col min="12" max="12" width="15.140625" style="0" customWidth="1"/>
    <col min="13" max="16384" width="11.421875" style="0" customWidth="1"/>
  </cols>
  <sheetData>
    <row r="1" spans="1:14" ht="15.75">
      <c r="A1" s="37" t="s">
        <v>100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7.25">
      <c r="A2" s="5"/>
      <c r="B2" s="5"/>
      <c r="C2" s="5"/>
      <c r="D2" s="5"/>
      <c r="E2" s="5"/>
      <c r="F2" s="5"/>
      <c r="G2" s="5"/>
      <c r="H2" s="6"/>
      <c r="I2" s="5"/>
      <c r="J2" s="5"/>
      <c r="K2" s="5"/>
      <c r="L2" s="3" t="s">
        <v>105</v>
      </c>
      <c r="M2" s="5"/>
      <c r="N2" s="5"/>
    </row>
    <row r="3" spans="1:14" ht="13.5">
      <c r="A3" s="42" t="s">
        <v>101</v>
      </c>
      <c r="B3" s="42" t="s">
        <v>102</v>
      </c>
      <c r="C3" s="38" t="s">
        <v>103</v>
      </c>
      <c r="D3" s="39"/>
      <c r="E3" s="39"/>
      <c r="F3" s="39"/>
      <c r="G3" s="40"/>
      <c r="H3" s="41" t="s">
        <v>104</v>
      </c>
      <c r="I3" s="39"/>
      <c r="J3" s="39"/>
      <c r="K3" s="39"/>
      <c r="L3" s="40"/>
      <c r="M3" s="5"/>
      <c r="N3" s="5"/>
    </row>
    <row r="4" spans="1:14" ht="31.5" customHeight="1">
      <c r="A4" s="43"/>
      <c r="B4" s="43"/>
      <c r="C4" s="42" t="s">
        <v>106</v>
      </c>
      <c r="D4" s="42" t="s">
        <v>107</v>
      </c>
      <c r="E4" s="42" t="s">
        <v>108</v>
      </c>
      <c r="F4" s="38" t="s">
        <v>109</v>
      </c>
      <c r="G4" s="44"/>
      <c r="H4" s="42" t="s">
        <v>106</v>
      </c>
      <c r="I4" s="42" t="s">
        <v>107</v>
      </c>
      <c r="J4" s="42" t="s">
        <v>108</v>
      </c>
      <c r="K4" s="38" t="s">
        <v>109</v>
      </c>
      <c r="L4" s="44"/>
      <c r="M4" s="5"/>
      <c r="N4" s="5"/>
    </row>
    <row r="5" spans="1:14" ht="37.5" customHeight="1">
      <c r="A5" s="43"/>
      <c r="B5" s="43"/>
      <c r="C5" s="43"/>
      <c r="D5" s="43"/>
      <c r="E5" s="43"/>
      <c r="F5" s="2" t="s">
        <v>111</v>
      </c>
      <c r="G5" s="2" t="s">
        <v>110</v>
      </c>
      <c r="H5" s="43"/>
      <c r="I5" s="43"/>
      <c r="J5" s="43"/>
      <c r="K5" s="2" t="s">
        <v>111</v>
      </c>
      <c r="L5" s="2" t="s">
        <v>110</v>
      </c>
      <c r="M5" s="5"/>
      <c r="N5" s="5"/>
    </row>
    <row r="6" spans="1:14" ht="14.25">
      <c r="A6" s="4" t="s">
        <v>6</v>
      </c>
      <c r="B6" s="4" t="s">
        <v>7</v>
      </c>
      <c r="C6" s="12">
        <f>SUM(C7:C18)</f>
        <v>16504754</v>
      </c>
      <c r="D6" s="12">
        <f>SUM(D7:D18)</f>
        <v>5386103</v>
      </c>
      <c r="E6" s="13">
        <f>SUM(E7:E18)</f>
        <v>3204328.59</v>
      </c>
      <c r="F6" s="14">
        <f>E6/D6%</f>
        <v>59.4925234441302</v>
      </c>
      <c r="G6" s="18">
        <f>E6-D6</f>
        <v>-2181774.41</v>
      </c>
      <c r="H6" s="12">
        <f>SUM(H7:H18)</f>
        <v>4198776</v>
      </c>
      <c r="I6" s="12">
        <f>SUM(I7:I18)</f>
        <v>3932658</v>
      </c>
      <c r="J6" s="13">
        <f>SUM(J7:J18)</f>
        <v>68060</v>
      </c>
      <c r="K6" s="28">
        <f>J6/I6%</f>
        <v>1.7306361244735748</v>
      </c>
      <c r="L6" s="18">
        <f>J6-I6</f>
        <v>-3864598</v>
      </c>
      <c r="M6" s="5"/>
      <c r="N6" s="5"/>
    </row>
    <row r="7" spans="1:14" ht="15">
      <c r="A7" s="24" t="s">
        <v>8</v>
      </c>
      <c r="B7" s="25" t="s">
        <v>9</v>
      </c>
      <c r="C7" s="31">
        <v>3498138</v>
      </c>
      <c r="D7" s="31">
        <v>1153043</v>
      </c>
      <c r="E7" s="32">
        <v>693736.13</v>
      </c>
      <c r="F7" s="15">
        <f aca="true" t="shared" si="0" ref="F7:F70">E7/D7%</f>
        <v>60.165677255748484</v>
      </c>
      <c r="G7" s="23">
        <f aca="true" t="shared" si="1" ref="G7:G70">E7-D7</f>
        <v>-459306.87</v>
      </c>
      <c r="H7" s="33"/>
      <c r="I7" s="33"/>
      <c r="J7" s="34"/>
      <c r="K7" s="30"/>
      <c r="L7" s="23">
        <f aca="true" t="shared" si="2" ref="L7:L70">J7-I7</f>
        <v>0</v>
      </c>
      <c r="M7" s="5"/>
      <c r="N7" s="9"/>
    </row>
    <row r="8" spans="1:14" ht="15">
      <c r="A8" s="24" t="s">
        <v>10</v>
      </c>
      <c r="B8" s="25" t="s">
        <v>11</v>
      </c>
      <c r="C8" s="31">
        <v>1269825</v>
      </c>
      <c r="D8" s="31">
        <v>418555</v>
      </c>
      <c r="E8" s="32">
        <v>246787.88</v>
      </c>
      <c r="F8" s="15">
        <f t="shared" si="0"/>
        <v>58.9618759780674</v>
      </c>
      <c r="G8" s="23">
        <f t="shared" si="1"/>
        <v>-171767.12</v>
      </c>
      <c r="H8" s="33"/>
      <c r="I8" s="33"/>
      <c r="J8" s="34"/>
      <c r="K8" s="30"/>
      <c r="L8" s="23">
        <f t="shared" si="2"/>
        <v>0</v>
      </c>
      <c r="M8" s="5"/>
      <c r="N8" s="5"/>
    </row>
    <row r="9" spans="1:14" ht="15">
      <c r="A9" s="24" t="s">
        <v>12</v>
      </c>
      <c r="B9" s="25" t="s">
        <v>13</v>
      </c>
      <c r="C9" s="31">
        <v>590349</v>
      </c>
      <c r="D9" s="31">
        <v>386409</v>
      </c>
      <c r="E9" s="32">
        <v>84748.72</v>
      </c>
      <c r="F9" s="15">
        <f t="shared" si="0"/>
        <v>21.93238770318497</v>
      </c>
      <c r="G9" s="23">
        <f t="shared" si="1"/>
        <v>-301660.28</v>
      </c>
      <c r="H9" s="33"/>
      <c r="I9" s="33"/>
      <c r="J9" s="32">
        <v>68060</v>
      </c>
      <c r="K9" s="30"/>
      <c r="L9" s="23">
        <f t="shared" si="2"/>
        <v>68060</v>
      </c>
      <c r="M9" s="5"/>
      <c r="N9" s="5"/>
    </row>
    <row r="10" spans="1:14" ht="15">
      <c r="A10" s="24" t="s">
        <v>14</v>
      </c>
      <c r="B10" s="25" t="s">
        <v>15</v>
      </c>
      <c r="C10" s="31">
        <v>9718212</v>
      </c>
      <c r="D10" s="31">
        <v>2812766</v>
      </c>
      <c r="E10" s="32">
        <v>1668835.31</v>
      </c>
      <c r="F10" s="15">
        <f t="shared" si="0"/>
        <v>59.33075520679645</v>
      </c>
      <c r="G10" s="23">
        <f t="shared" si="1"/>
        <v>-1143930.69</v>
      </c>
      <c r="H10" s="33"/>
      <c r="I10" s="33"/>
      <c r="J10" s="34"/>
      <c r="K10" s="30"/>
      <c r="L10" s="23">
        <f t="shared" si="2"/>
        <v>0</v>
      </c>
      <c r="M10" s="5"/>
      <c r="N10" s="5"/>
    </row>
    <row r="11" spans="1:14" ht="15">
      <c r="A11" s="24" t="s">
        <v>16</v>
      </c>
      <c r="B11" s="25" t="s">
        <v>17</v>
      </c>
      <c r="C11" s="31">
        <v>65030</v>
      </c>
      <c r="D11" s="31">
        <v>45030</v>
      </c>
      <c r="E11" s="32">
        <v>12819.63</v>
      </c>
      <c r="F11" s="15">
        <f t="shared" si="0"/>
        <v>28.4690872751499</v>
      </c>
      <c r="G11" s="23">
        <f t="shared" si="1"/>
        <v>-32210.370000000003</v>
      </c>
      <c r="H11" s="33"/>
      <c r="I11" s="33"/>
      <c r="J11" s="34"/>
      <c r="K11" s="30"/>
      <c r="L11" s="23">
        <f t="shared" si="2"/>
        <v>0</v>
      </c>
      <c r="M11" s="5"/>
      <c r="N11" s="5"/>
    </row>
    <row r="12" spans="1:14" ht="15">
      <c r="A12" s="24" t="s">
        <v>18</v>
      </c>
      <c r="B12" s="25" t="s">
        <v>19</v>
      </c>
      <c r="C12" s="31">
        <v>770000</v>
      </c>
      <c r="D12" s="31">
        <v>366300</v>
      </c>
      <c r="E12" s="32">
        <v>366300</v>
      </c>
      <c r="F12" s="15">
        <f t="shared" si="0"/>
        <v>100</v>
      </c>
      <c r="G12" s="23">
        <f t="shared" si="1"/>
        <v>0</v>
      </c>
      <c r="H12" s="33"/>
      <c r="I12" s="33"/>
      <c r="J12" s="34"/>
      <c r="K12" s="30"/>
      <c r="L12" s="23">
        <f t="shared" si="2"/>
        <v>0</v>
      </c>
      <c r="M12" s="5"/>
      <c r="N12" s="5"/>
    </row>
    <row r="13" spans="1:14" ht="15">
      <c r="A13" s="24" t="s">
        <v>20</v>
      </c>
      <c r="B13" s="25" t="s">
        <v>21</v>
      </c>
      <c r="C13" s="31">
        <v>26000</v>
      </c>
      <c r="D13" s="31">
        <v>7000</v>
      </c>
      <c r="E13" s="32">
        <v>7000</v>
      </c>
      <c r="F13" s="15">
        <f t="shared" si="0"/>
        <v>100</v>
      </c>
      <c r="G13" s="23">
        <f t="shared" si="1"/>
        <v>0</v>
      </c>
      <c r="H13" s="33"/>
      <c r="I13" s="33"/>
      <c r="J13" s="34"/>
      <c r="K13" s="30"/>
      <c r="L13" s="23">
        <f t="shared" si="2"/>
        <v>0</v>
      </c>
      <c r="M13" s="5"/>
      <c r="N13" s="5"/>
    </row>
    <row r="14" spans="1:14" ht="15">
      <c r="A14" s="24" t="s">
        <v>22</v>
      </c>
      <c r="B14" s="25" t="s">
        <v>23</v>
      </c>
      <c r="C14" s="31">
        <v>474300</v>
      </c>
      <c r="D14" s="31">
        <v>122100</v>
      </c>
      <c r="E14" s="32">
        <v>122050</v>
      </c>
      <c r="F14" s="15">
        <f t="shared" si="0"/>
        <v>99.95904995904996</v>
      </c>
      <c r="G14" s="23">
        <f t="shared" si="1"/>
        <v>-50</v>
      </c>
      <c r="H14" s="33"/>
      <c r="I14" s="33"/>
      <c r="J14" s="34"/>
      <c r="K14" s="30"/>
      <c r="L14" s="23">
        <f t="shared" si="2"/>
        <v>0</v>
      </c>
      <c r="M14" s="5"/>
      <c r="N14" s="5"/>
    </row>
    <row r="15" spans="1:14" ht="33.75">
      <c r="A15" s="24" t="s">
        <v>24</v>
      </c>
      <c r="B15" s="25" t="s">
        <v>25</v>
      </c>
      <c r="C15" s="31">
        <v>11000</v>
      </c>
      <c r="D15" s="31">
        <v>11000</v>
      </c>
      <c r="E15" s="34"/>
      <c r="F15" s="15">
        <f t="shared" si="0"/>
        <v>0</v>
      </c>
      <c r="G15" s="23">
        <f t="shared" si="1"/>
        <v>-11000</v>
      </c>
      <c r="H15" s="33"/>
      <c r="I15" s="33"/>
      <c r="J15" s="34"/>
      <c r="K15" s="30"/>
      <c r="L15" s="23">
        <f t="shared" si="2"/>
        <v>0</v>
      </c>
      <c r="M15" s="5"/>
      <c r="N15" s="5"/>
    </row>
    <row r="16" spans="1:14" ht="15">
      <c r="A16" s="24" t="s">
        <v>26</v>
      </c>
      <c r="B16" s="25" t="s">
        <v>27</v>
      </c>
      <c r="C16" s="31">
        <v>81900</v>
      </c>
      <c r="D16" s="31">
        <v>63900</v>
      </c>
      <c r="E16" s="32">
        <v>2050.92</v>
      </c>
      <c r="F16" s="15">
        <f t="shared" si="0"/>
        <v>3.2095774647887323</v>
      </c>
      <c r="G16" s="23">
        <f t="shared" si="1"/>
        <v>-61849.08</v>
      </c>
      <c r="H16" s="33"/>
      <c r="I16" s="35"/>
      <c r="J16" s="34"/>
      <c r="K16" s="30"/>
      <c r="L16" s="23">
        <f t="shared" si="2"/>
        <v>0</v>
      </c>
      <c r="M16" s="9"/>
      <c r="N16" s="5"/>
    </row>
    <row r="17" spans="1:14" ht="22.5">
      <c r="A17" s="24" t="s">
        <v>28</v>
      </c>
      <c r="B17" s="25" t="s">
        <v>29</v>
      </c>
      <c r="C17" s="33"/>
      <c r="D17" s="33"/>
      <c r="E17" s="34"/>
      <c r="F17" s="15"/>
      <c r="G17" s="23">
        <f t="shared" si="1"/>
        <v>0</v>
      </c>
      <c r="H17" s="31">
        <v>2620000</v>
      </c>
      <c r="I17" s="31">
        <v>2353882</v>
      </c>
      <c r="J17" s="36"/>
      <c r="K17" s="30">
        <f>J17/I17%</f>
        <v>0</v>
      </c>
      <c r="L17" s="23">
        <f t="shared" si="2"/>
        <v>-2353882</v>
      </c>
      <c r="M17" s="5"/>
      <c r="N17" s="5"/>
    </row>
    <row r="18" spans="1:14" ht="22.5">
      <c r="A18" s="24" t="s">
        <v>30</v>
      </c>
      <c r="B18" s="25" t="s">
        <v>31</v>
      </c>
      <c r="C18" s="33"/>
      <c r="D18" s="33"/>
      <c r="E18" s="34"/>
      <c r="F18" s="15"/>
      <c r="G18" s="23">
        <f t="shared" si="1"/>
        <v>0</v>
      </c>
      <c r="H18" s="31">
        <v>1578776</v>
      </c>
      <c r="I18" s="31">
        <v>1578776</v>
      </c>
      <c r="J18" s="36"/>
      <c r="K18" s="30">
        <f>J18/I18%</f>
        <v>0</v>
      </c>
      <c r="L18" s="23">
        <f t="shared" si="2"/>
        <v>-1578776</v>
      </c>
      <c r="M18" s="5"/>
      <c r="N18" s="5"/>
    </row>
    <row r="19" spans="1:14" ht="28.5">
      <c r="A19" s="10" t="s">
        <v>32</v>
      </c>
      <c r="B19" s="11" t="s">
        <v>33</v>
      </c>
      <c r="C19" s="12">
        <f>SUM(C20:C29)</f>
        <v>2601500</v>
      </c>
      <c r="D19" s="12">
        <f>SUM(D20:D29)</f>
        <v>638419</v>
      </c>
      <c r="E19" s="13">
        <f>SUM(E20:E29)</f>
        <v>494397.7299999999</v>
      </c>
      <c r="F19" s="14">
        <f t="shared" si="0"/>
        <v>77.44094865597671</v>
      </c>
      <c r="G19" s="18">
        <f t="shared" si="1"/>
        <v>-144021.27000000008</v>
      </c>
      <c r="H19" s="12">
        <f>SUM(H20:H29)</f>
        <v>40000</v>
      </c>
      <c r="I19" s="12">
        <f>SUM(I20:I29)</f>
        <v>0</v>
      </c>
      <c r="J19" s="13">
        <f>SUM(J20:J29)</f>
        <v>0</v>
      </c>
      <c r="K19" s="28"/>
      <c r="L19" s="18">
        <f t="shared" si="2"/>
        <v>0</v>
      </c>
      <c r="M19" s="5"/>
      <c r="N19" s="5"/>
    </row>
    <row r="20" spans="1:14" ht="15">
      <c r="A20" s="24" t="s">
        <v>8</v>
      </c>
      <c r="B20" s="25" t="s">
        <v>9</v>
      </c>
      <c r="C20" s="31">
        <v>1480500</v>
      </c>
      <c r="D20" s="31">
        <v>352224</v>
      </c>
      <c r="E20" s="32">
        <v>325317.61</v>
      </c>
      <c r="F20" s="15">
        <f t="shared" si="0"/>
        <v>92.36100038611792</v>
      </c>
      <c r="G20" s="23">
        <f t="shared" si="1"/>
        <v>-26906.390000000014</v>
      </c>
      <c r="H20" s="31">
        <v>20000</v>
      </c>
      <c r="I20" s="33"/>
      <c r="J20" s="36"/>
      <c r="K20" s="28"/>
      <c r="L20" s="23">
        <f t="shared" si="2"/>
        <v>0</v>
      </c>
      <c r="M20" s="5"/>
      <c r="N20" s="5"/>
    </row>
    <row r="21" spans="1:14" ht="15">
      <c r="A21" s="24" t="s">
        <v>10</v>
      </c>
      <c r="B21" s="25" t="s">
        <v>11</v>
      </c>
      <c r="C21" s="31">
        <v>537500</v>
      </c>
      <c r="D21" s="31">
        <v>127975</v>
      </c>
      <c r="E21" s="32">
        <v>116583.85</v>
      </c>
      <c r="F21" s="15">
        <f t="shared" si="0"/>
        <v>91.09892557140067</v>
      </c>
      <c r="G21" s="23">
        <f t="shared" si="1"/>
        <v>-11391.149999999994</v>
      </c>
      <c r="H21" s="31">
        <v>7000</v>
      </c>
      <c r="I21" s="33"/>
      <c r="J21" s="36"/>
      <c r="K21" s="28"/>
      <c r="L21" s="23">
        <f t="shared" si="2"/>
        <v>0</v>
      </c>
      <c r="M21" s="5"/>
      <c r="N21" s="5"/>
    </row>
    <row r="22" spans="1:14" ht="15">
      <c r="A22" s="24" t="s">
        <v>12</v>
      </c>
      <c r="B22" s="25" t="s">
        <v>13</v>
      </c>
      <c r="C22" s="31">
        <v>118200</v>
      </c>
      <c r="D22" s="31">
        <v>19950</v>
      </c>
      <c r="E22" s="32">
        <v>6272.3</v>
      </c>
      <c r="F22" s="15">
        <f t="shared" si="0"/>
        <v>31.440100250626568</v>
      </c>
      <c r="G22" s="23">
        <f t="shared" si="1"/>
        <v>-13677.7</v>
      </c>
      <c r="H22" s="31">
        <v>4900</v>
      </c>
      <c r="I22" s="33"/>
      <c r="J22" s="36"/>
      <c r="K22" s="28"/>
      <c r="L22" s="23">
        <f t="shared" si="2"/>
        <v>0</v>
      </c>
      <c r="M22" s="5"/>
      <c r="N22" s="5"/>
    </row>
    <row r="23" spans="1:14" ht="15">
      <c r="A23" s="24" t="s">
        <v>14</v>
      </c>
      <c r="B23" s="25" t="s">
        <v>15</v>
      </c>
      <c r="C23" s="31">
        <v>323600</v>
      </c>
      <c r="D23" s="31">
        <v>84568</v>
      </c>
      <c r="E23" s="32">
        <v>26514.3</v>
      </c>
      <c r="F23" s="15">
        <f t="shared" si="0"/>
        <v>31.352639296187686</v>
      </c>
      <c r="G23" s="23">
        <f t="shared" si="1"/>
        <v>-58053.7</v>
      </c>
      <c r="H23" s="31">
        <v>3000</v>
      </c>
      <c r="I23" s="33"/>
      <c r="J23" s="36"/>
      <c r="K23" s="28"/>
      <c r="L23" s="23">
        <f t="shared" si="2"/>
        <v>0</v>
      </c>
      <c r="M23" s="5"/>
      <c r="N23" s="5"/>
    </row>
    <row r="24" spans="1:14" ht="15">
      <c r="A24" s="24" t="s">
        <v>16</v>
      </c>
      <c r="B24" s="25" t="s">
        <v>17</v>
      </c>
      <c r="C24" s="31">
        <v>6500</v>
      </c>
      <c r="D24" s="31">
        <v>1500</v>
      </c>
      <c r="E24" s="32">
        <v>60</v>
      </c>
      <c r="F24" s="15">
        <f t="shared" si="0"/>
        <v>4</v>
      </c>
      <c r="G24" s="23">
        <f t="shared" si="1"/>
        <v>-1440</v>
      </c>
      <c r="H24" s="33"/>
      <c r="I24" s="33"/>
      <c r="J24" s="36"/>
      <c r="K24" s="28"/>
      <c r="L24" s="23">
        <f t="shared" si="2"/>
        <v>0</v>
      </c>
      <c r="M24" s="5"/>
      <c r="N24" s="5"/>
    </row>
    <row r="25" spans="1:14" ht="15">
      <c r="A25" s="24" t="s">
        <v>18</v>
      </c>
      <c r="B25" s="25" t="s">
        <v>19</v>
      </c>
      <c r="C25" s="31">
        <v>82100</v>
      </c>
      <c r="D25" s="31">
        <v>38600</v>
      </c>
      <c r="E25" s="32">
        <v>13004.48</v>
      </c>
      <c r="F25" s="15">
        <f t="shared" si="0"/>
        <v>33.69036269430052</v>
      </c>
      <c r="G25" s="23">
        <f t="shared" si="1"/>
        <v>-25595.52</v>
      </c>
      <c r="H25" s="31">
        <v>1800</v>
      </c>
      <c r="I25" s="33"/>
      <c r="J25" s="36"/>
      <c r="K25" s="28"/>
      <c r="L25" s="23">
        <f t="shared" si="2"/>
        <v>0</v>
      </c>
      <c r="M25" s="5"/>
      <c r="N25" s="5"/>
    </row>
    <row r="26" spans="1:14" ht="15">
      <c r="A26" s="24" t="s">
        <v>20</v>
      </c>
      <c r="B26" s="25" t="s">
        <v>21</v>
      </c>
      <c r="C26" s="31">
        <v>3600</v>
      </c>
      <c r="D26" s="31">
        <v>930</v>
      </c>
      <c r="E26" s="32">
        <v>546.34</v>
      </c>
      <c r="F26" s="15">
        <f t="shared" si="0"/>
        <v>58.74623655913978</v>
      </c>
      <c r="G26" s="23">
        <f t="shared" si="1"/>
        <v>-383.65999999999997</v>
      </c>
      <c r="H26" s="31">
        <v>300</v>
      </c>
      <c r="I26" s="33"/>
      <c r="J26" s="36"/>
      <c r="K26" s="28"/>
      <c r="L26" s="23">
        <f t="shared" si="2"/>
        <v>0</v>
      </c>
      <c r="M26" s="5"/>
      <c r="N26" s="5"/>
    </row>
    <row r="27" spans="1:14" ht="15">
      <c r="A27" s="24" t="s">
        <v>22</v>
      </c>
      <c r="B27" s="25" t="s">
        <v>23</v>
      </c>
      <c r="C27" s="31">
        <v>42900</v>
      </c>
      <c r="D27" s="31">
        <v>12000</v>
      </c>
      <c r="E27" s="32">
        <v>5541.23</v>
      </c>
      <c r="F27" s="15">
        <f t="shared" si="0"/>
        <v>46.17691666666666</v>
      </c>
      <c r="G27" s="23">
        <f t="shared" si="1"/>
        <v>-6458.77</v>
      </c>
      <c r="H27" s="31">
        <v>3000</v>
      </c>
      <c r="I27" s="33"/>
      <c r="J27" s="36"/>
      <c r="K27" s="28"/>
      <c r="L27" s="23">
        <f t="shared" si="2"/>
        <v>0</v>
      </c>
      <c r="M27" s="5"/>
      <c r="N27" s="5"/>
    </row>
    <row r="28" spans="1:14" ht="33.75">
      <c r="A28" s="24" t="s">
        <v>24</v>
      </c>
      <c r="B28" s="25" t="s">
        <v>25</v>
      </c>
      <c r="C28" s="31">
        <v>3900</v>
      </c>
      <c r="D28" s="33"/>
      <c r="E28" s="34"/>
      <c r="F28" s="15"/>
      <c r="G28" s="23">
        <f t="shared" si="1"/>
        <v>0</v>
      </c>
      <c r="H28" s="33"/>
      <c r="I28" s="33"/>
      <c r="J28" s="36"/>
      <c r="K28" s="28"/>
      <c r="L28" s="23">
        <f t="shared" si="2"/>
        <v>0</v>
      </c>
      <c r="M28" s="5"/>
      <c r="N28" s="5"/>
    </row>
    <row r="29" spans="1:14" ht="15">
      <c r="A29" s="24" t="s">
        <v>26</v>
      </c>
      <c r="B29" s="25" t="s">
        <v>27</v>
      </c>
      <c r="C29" s="31">
        <v>2700</v>
      </c>
      <c r="D29" s="31">
        <v>672</v>
      </c>
      <c r="E29" s="32">
        <v>557.62</v>
      </c>
      <c r="F29" s="15">
        <f t="shared" si="0"/>
        <v>82.97916666666667</v>
      </c>
      <c r="G29" s="23">
        <f t="shared" si="1"/>
        <v>-114.38</v>
      </c>
      <c r="H29" s="33"/>
      <c r="I29" s="33"/>
      <c r="J29" s="36"/>
      <c r="K29" s="28"/>
      <c r="L29" s="23">
        <f t="shared" si="2"/>
        <v>0</v>
      </c>
      <c r="M29" s="5"/>
      <c r="N29" s="5"/>
    </row>
    <row r="30" spans="1:14" ht="42.75">
      <c r="A30" s="4" t="s">
        <v>34</v>
      </c>
      <c r="B30" s="11" t="s">
        <v>35</v>
      </c>
      <c r="C30" s="12">
        <f>SUM(C31)</f>
        <v>548300</v>
      </c>
      <c r="D30" s="12">
        <f>SUM(D31)</f>
        <v>0</v>
      </c>
      <c r="E30" s="13">
        <f>SUM(E31)</f>
        <v>0</v>
      </c>
      <c r="F30" s="14"/>
      <c r="G30" s="18">
        <f t="shared" si="1"/>
        <v>0</v>
      </c>
      <c r="H30" s="12">
        <f>SUM(H31)</f>
        <v>0</v>
      </c>
      <c r="I30" s="12">
        <f>SUM(I31)</f>
        <v>0</v>
      </c>
      <c r="J30" s="13">
        <f>SUM(J31)</f>
        <v>0</v>
      </c>
      <c r="K30" s="28"/>
      <c r="L30" s="18">
        <f t="shared" si="2"/>
        <v>0</v>
      </c>
      <c r="M30" s="5"/>
      <c r="N30" s="5"/>
    </row>
    <row r="31" spans="1:14" ht="33.75">
      <c r="A31" s="24" t="s">
        <v>24</v>
      </c>
      <c r="B31" s="25" t="s">
        <v>25</v>
      </c>
      <c r="C31" s="31">
        <v>548300</v>
      </c>
      <c r="D31" s="33"/>
      <c r="E31" s="34"/>
      <c r="F31" s="14"/>
      <c r="G31" s="23">
        <f t="shared" si="1"/>
        <v>0</v>
      </c>
      <c r="H31" s="33"/>
      <c r="I31" s="33"/>
      <c r="J31" s="36"/>
      <c r="K31" s="28"/>
      <c r="L31" s="23">
        <f t="shared" si="2"/>
        <v>0</v>
      </c>
      <c r="M31" s="5"/>
      <c r="N31" s="5"/>
    </row>
    <row r="32" spans="1:14" ht="14.25">
      <c r="A32" s="4" t="s">
        <v>36</v>
      </c>
      <c r="B32" s="11" t="s">
        <v>37</v>
      </c>
      <c r="C32" s="16">
        <f>SUM(C33:C54)</f>
        <v>759849727</v>
      </c>
      <c r="D32" s="16">
        <f>SUM(D33:D54)</f>
        <v>175658035</v>
      </c>
      <c r="E32" s="17">
        <f>SUM(E33:E54)</f>
        <v>157358200.38</v>
      </c>
      <c r="F32" s="14">
        <f t="shared" si="0"/>
        <v>89.5821249395167</v>
      </c>
      <c r="G32" s="18">
        <f t="shared" si="1"/>
        <v>-18299834.620000005</v>
      </c>
      <c r="H32" s="16">
        <f>SUM(H33:H54)</f>
        <v>35824076</v>
      </c>
      <c r="I32" s="16">
        <f>SUM(I33:I54)</f>
        <v>1096170</v>
      </c>
      <c r="J32" s="17">
        <f>SUM(J33:J54)</f>
        <v>9431313.84</v>
      </c>
      <c r="K32" s="28" t="s">
        <v>113</v>
      </c>
      <c r="L32" s="18">
        <f t="shared" si="2"/>
        <v>8335143.84</v>
      </c>
      <c r="M32" s="5"/>
      <c r="N32" s="5"/>
    </row>
    <row r="33" spans="1:14" ht="15">
      <c r="A33" s="24" t="s">
        <v>8</v>
      </c>
      <c r="B33" s="25" t="s">
        <v>9</v>
      </c>
      <c r="C33" s="31">
        <v>321838779</v>
      </c>
      <c r="D33" s="31">
        <v>76668577</v>
      </c>
      <c r="E33" s="32">
        <v>76036873.14</v>
      </c>
      <c r="F33" s="15">
        <f t="shared" si="0"/>
        <v>99.17605897393922</v>
      </c>
      <c r="G33" s="23">
        <f t="shared" si="1"/>
        <v>-631703.8599999994</v>
      </c>
      <c r="H33" s="31">
        <v>7977451</v>
      </c>
      <c r="I33" s="33"/>
      <c r="J33" s="32">
        <v>1284149.47</v>
      </c>
      <c r="K33" s="28"/>
      <c r="L33" s="23">
        <f t="shared" si="2"/>
        <v>1284149.47</v>
      </c>
      <c r="M33" s="5"/>
      <c r="N33" s="5"/>
    </row>
    <row r="34" spans="1:14" ht="15">
      <c r="A34" s="24" t="s">
        <v>38</v>
      </c>
      <c r="B34" s="25" t="s">
        <v>39</v>
      </c>
      <c r="C34" s="31">
        <v>240000</v>
      </c>
      <c r="D34" s="31">
        <v>50000</v>
      </c>
      <c r="E34" s="32">
        <v>50000</v>
      </c>
      <c r="F34" s="15">
        <f t="shared" si="0"/>
        <v>100</v>
      </c>
      <c r="G34" s="23">
        <f t="shared" si="1"/>
        <v>0</v>
      </c>
      <c r="H34" s="33"/>
      <c r="I34" s="33"/>
      <c r="J34" s="34"/>
      <c r="K34" s="28"/>
      <c r="L34" s="23">
        <f t="shared" si="2"/>
        <v>0</v>
      </c>
      <c r="M34" s="5"/>
      <c r="N34" s="5"/>
    </row>
    <row r="35" spans="1:14" ht="15">
      <c r="A35" s="24" t="s">
        <v>10</v>
      </c>
      <c r="B35" s="25" t="s">
        <v>11</v>
      </c>
      <c r="C35" s="31">
        <v>116914596</v>
      </c>
      <c r="D35" s="31">
        <v>27786872</v>
      </c>
      <c r="E35" s="32">
        <v>27199642.11</v>
      </c>
      <c r="F35" s="15">
        <f t="shared" si="0"/>
        <v>97.88666428520635</v>
      </c>
      <c r="G35" s="23">
        <f t="shared" si="1"/>
        <v>-587229.8900000006</v>
      </c>
      <c r="H35" s="31">
        <v>2671902</v>
      </c>
      <c r="I35" s="33"/>
      <c r="J35" s="32">
        <v>374913.48</v>
      </c>
      <c r="K35" s="28"/>
      <c r="L35" s="23">
        <f t="shared" si="2"/>
        <v>374913.48</v>
      </c>
      <c r="M35" s="5"/>
      <c r="N35" s="5"/>
    </row>
    <row r="36" spans="1:14" ht="15">
      <c r="A36" s="24" t="s">
        <v>12</v>
      </c>
      <c r="B36" s="25" t="s">
        <v>13</v>
      </c>
      <c r="C36" s="31">
        <v>60626649</v>
      </c>
      <c r="D36" s="31">
        <v>11083359</v>
      </c>
      <c r="E36" s="32">
        <v>8264140.48</v>
      </c>
      <c r="F36" s="15">
        <f t="shared" si="0"/>
        <v>74.56350083038906</v>
      </c>
      <c r="G36" s="23">
        <f t="shared" si="1"/>
        <v>-2819218.5199999996</v>
      </c>
      <c r="H36" s="31">
        <v>7973362</v>
      </c>
      <c r="I36" s="33"/>
      <c r="J36" s="32">
        <v>4113414.64</v>
      </c>
      <c r="K36" s="28"/>
      <c r="L36" s="23">
        <f t="shared" si="2"/>
        <v>4113414.64</v>
      </c>
      <c r="M36" s="5"/>
      <c r="N36" s="5"/>
    </row>
    <row r="37" spans="1:14" ht="15">
      <c r="A37" s="24" t="s">
        <v>40</v>
      </c>
      <c r="B37" s="25" t="s">
        <v>41</v>
      </c>
      <c r="C37" s="31">
        <v>2556210</v>
      </c>
      <c r="D37" s="31">
        <v>390416</v>
      </c>
      <c r="E37" s="32">
        <v>347910.23</v>
      </c>
      <c r="F37" s="15">
        <f t="shared" si="0"/>
        <v>89.11269773779763</v>
      </c>
      <c r="G37" s="23">
        <f t="shared" si="1"/>
        <v>-42505.77000000002</v>
      </c>
      <c r="H37" s="31">
        <v>77913</v>
      </c>
      <c r="I37" s="33"/>
      <c r="J37" s="32">
        <v>6399.92</v>
      </c>
      <c r="K37" s="28"/>
      <c r="L37" s="23">
        <f t="shared" si="2"/>
        <v>6399.92</v>
      </c>
      <c r="M37" s="5"/>
      <c r="N37" s="5"/>
    </row>
    <row r="38" spans="1:14" ht="15">
      <c r="A38" s="24" t="s">
        <v>42</v>
      </c>
      <c r="B38" s="25" t="s">
        <v>43</v>
      </c>
      <c r="C38" s="31">
        <v>63374511</v>
      </c>
      <c r="D38" s="31">
        <v>15167904</v>
      </c>
      <c r="E38" s="32">
        <v>13595304.54</v>
      </c>
      <c r="F38" s="15">
        <f t="shared" si="0"/>
        <v>89.63205819340628</v>
      </c>
      <c r="G38" s="23">
        <f t="shared" si="1"/>
        <v>-1572599.460000001</v>
      </c>
      <c r="H38" s="31">
        <v>711320</v>
      </c>
      <c r="I38" s="33"/>
      <c r="J38" s="32">
        <v>214242.34</v>
      </c>
      <c r="K38" s="28"/>
      <c r="L38" s="23">
        <f t="shared" si="2"/>
        <v>214242.34</v>
      </c>
      <c r="M38" s="5"/>
      <c r="N38" s="5"/>
    </row>
    <row r="39" spans="1:14" ht="15">
      <c r="A39" s="24" t="s">
        <v>14</v>
      </c>
      <c r="B39" s="25" t="s">
        <v>15</v>
      </c>
      <c r="C39" s="31">
        <v>28866378</v>
      </c>
      <c r="D39" s="31">
        <v>3015419</v>
      </c>
      <c r="E39" s="32">
        <v>1799944.41</v>
      </c>
      <c r="F39" s="15">
        <f t="shared" si="0"/>
        <v>59.69135334094532</v>
      </c>
      <c r="G39" s="23">
        <f t="shared" si="1"/>
        <v>-1215474.59</v>
      </c>
      <c r="H39" s="31">
        <v>3014829</v>
      </c>
      <c r="I39" s="33"/>
      <c r="J39" s="32">
        <v>868073.75</v>
      </c>
      <c r="K39" s="28"/>
      <c r="L39" s="23">
        <f t="shared" si="2"/>
        <v>868073.75</v>
      </c>
      <c r="M39" s="5"/>
      <c r="N39" s="5"/>
    </row>
    <row r="40" spans="1:14" ht="15">
      <c r="A40" s="24" t="s">
        <v>16</v>
      </c>
      <c r="B40" s="25" t="s">
        <v>17</v>
      </c>
      <c r="C40" s="31">
        <v>935884</v>
      </c>
      <c r="D40" s="31">
        <v>297120</v>
      </c>
      <c r="E40" s="32">
        <v>160895.9</v>
      </c>
      <c r="F40" s="15">
        <f t="shared" si="0"/>
        <v>54.15182417878299</v>
      </c>
      <c r="G40" s="23">
        <f t="shared" si="1"/>
        <v>-136224.1</v>
      </c>
      <c r="H40" s="31">
        <v>460467</v>
      </c>
      <c r="I40" s="33"/>
      <c r="J40" s="32">
        <v>101224.22</v>
      </c>
      <c r="K40" s="28"/>
      <c r="L40" s="23">
        <f t="shared" si="2"/>
        <v>101224.22</v>
      </c>
      <c r="M40" s="5"/>
      <c r="N40" s="5"/>
    </row>
    <row r="41" spans="1:14" ht="15">
      <c r="A41" s="24" t="s">
        <v>18</v>
      </c>
      <c r="B41" s="25" t="s">
        <v>19</v>
      </c>
      <c r="C41" s="31">
        <v>39059028</v>
      </c>
      <c r="D41" s="31">
        <v>10413148</v>
      </c>
      <c r="E41" s="32">
        <v>5384122.41</v>
      </c>
      <c r="F41" s="15">
        <f t="shared" si="0"/>
        <v>51.70504068510311</v>
      </c>
      <c r="G41" s="23">
        <f t="shared" si="1"/>
        <v>-5029025.59</v>
      </c>
      <c r="H41" s="31">
        <v>2171573</v>
      </c>
      <c r="I41" s="33"/>
      <c r="J41" s="32">
        <v>404541.3</v>
      </c>
      <c r="K41" s="28"/>
      <c r="L41" s="23">
        <f t="shared" si="2"/>
        <v>404541.3</v>
      </c>
      <c r="M41" s="5"/>
      <c r="N41" s="5"/>
    </row>
    <row r="42" spans="1:14" ht="15">
      <c r="A42" s="24" t="s">
        <v>20</v>
      </c>
      <c r="B42" s="25" t="s">
        <v>21</v>
      </c>
      <c r="C42" s="31">
        <v>4564986</v>
      </c>
      <c r="D42" s="31">
        <v>1160577</v>
      </c>
      <c r="E42" s="32">
        <v>656861.38</v>
      </c>
      <c r="F42" s="15">
        <f t="shared" si="0"/>
        <v>56.59782849393017</v>
      </c>
      <c r="G42" s="23">
        <f t="shared" si="1"/>
        <v>-503715.62</v>
      </c>
      <c r="H42" s="31">
        <v>739388</v>
      </c>
      <c r="I42" s="33"/>
      <c r="J42" s="32">
        <v>103153.99</v>
      </c>
      <c r="K42" s="28"/>
      <c r="L42" s="23">
        <f t="shared" si="2"/>
        <v>103153.99</v>
      </c>
      <c r="M42" s="5"/>
      <c r="N42" s="5"/>
    </row>
    <row r="43" spans="1:14" ht="15">
      <c r="A43" s="24" t="s">
        <v>22</v>
      </c>
      <c r="B43" s="25" t="s">
        <v>23</v>
      </c>
      <c r="C43" s="31">
        <v>17131856</v>
      </c>
      <c r="D43" s="31">
        <v>5701071</v>
      </c>
      <c r="E43" s="32">
        <v>4068207.29</v>
      </c>
      <c r="F43" s="15">
        <f t="shared" si="0"/>
        <v>71.35864980457181</v>
      </c>
      <c r="G43" s="23">
        <f t="shared" si="1"/>
        <v>-1632863.71</v>
      </c>
      <c r="H43" s="31">
        <v>1578777</v>
      </c>
      <c r="I43" s="33"/>
      <c r="J43" s="32">
        <v>271748.68</v>
      </c>
      <c r="K43" s="28"/>
      <c r="L43" s="23">
        <f t="shared" si="2"/>
        <v>271748.68</v>
      </c>
      <c r="M43" s="5"/>
      <c r="N43" s="5"/>
    </row>
    <row r="44" spans="1:14" ht="15">
      <c r="A44" s="24" t="s">
        <v>44</v>
      </c>
      <c r="B44" s="25" t="s">
        <v>45</v>
      </c>
      <c r="C44" s="31">
        <v>10501337</v>
      </c>
      <c r="D44" s="31">
        <v>4441095</v>
      </c>
      <c r="E44" s="32">
        <v>2061539.64</v>
      </c>
      <c r="F44" s="15">
        <f t="shared" si="0"/>
        <v>46.41962488980758</v>
      </c>
      <c r="G44" s="23">
        <f t="shared" si="1"/>
        <v>-2379555.3600000003</v>
      </c>
      <c r="H44" s="31">
        <v>231727</v>
      </c>
      <c r="I44" s="33"/>
      <c r="J44" s="32">
        <v>34008.66</v>
      </c>
      <c r="K44" s="28"/>
      <c r="L44" s="23">
        <f t="shared" si="2"/>
        <v>34008.66</v>
      </c>
      <c r="M44" s="5"/>
      <c r="N44" s="5"/>
    </row>
    <row r="45" spans="1:14" ht="15">
      <c r="A45" s="24" t="s">
        <v>46</v>
      </c>
      <c r="B45" s="25" t="s">
        <v>47</v>
      </c>
      <c r="C45" s="31">
        <v>13766693</v>
      </c>
      <c r="D45" s="31">
        <v>2656607</v>
      </c>
      <c r="E45" s="32">
        <v>2184242.2</v>
      </c>
      <c r="F45" s="15">
        <f t="shared" si="0"/>
        <v>82.21924432179846</v>
      </c>
      <c r="G45" s="23">
        <f t="shared" si="1"/>
        <v>-472364.7999999998</v>
      </c>
      <c r="H45" s="31">
        <v>10000</v>
      </c>
      <c r="I45" s="33"/>
      <c r="J45" s="32">
        <v>72165</v>
      </c>
      <c r="K45" s="28"/>
      <c r="L45" s="23">
        <f t="shared" si="2"/>
        <v>72165</v>
      </c>
      <c r="M45" s="5"/>
      <c r="N45" s="5"/>
    </row>
    <row r="46" spans="1:14" ht="22.5">
      <c r="A46" s="24" t="s">
        <v>48</v>
      </c>
      <c r="B46" s="25" t="s">
        <v>49</v>
      </c>
      <c r="C46" s="33"/>
      <c r="D46" s="33"/>
      <c r="E46" s="34"/>
      <c r="F46" s="15"/>
      <c r="G46" s="23">
        <f t="shared" si="1"/>
        <v>0</v>
      </c>
      <c r="H46" s="31">
        <v>5000</v>
      </c>
      <c r="I46" s="33"/>
      <c r="J46" s="34"/>
      <c r="K46" s="28"/>
      <c r="L46" s="23">
        <f t="shared" si="2"/>
        <v>0</v>
      </c>
      <c r="M46" s="5"/>
      <c r="N46" s="5"/>
    </row>
    <row r="47" spans="1:14" ht="33.75">
      <c r="A47" s="24" t="s">
        <v>24</v>
      </c>
      <c r="B47" s="25" t="s">
        <v>25</v>
      </c>
      <c r="C47" s="31">
        <v>105830</v>
      </c>
      <c r="D47" s="31">
        <v>39005</v>
      </c>
      <c r="E47" s="32">
        <v>15520.99</v>
      </c>
      <c r="F47" s="15">
        <f t="shared" si="0"/>
        <v>39.79230867837457</v>
      </c>
      <c r="G47" s="23">
        <f t="shared" si="1"/>
        <v>-23484.010000000002</v>
      </c>
      <c r="H47" s="31">
        <v>107947</v>
      </c>
      <c r="I47" s="33"/>
      <c r="J47" s="32">
        <v>16733.37</v>
      </c>
      <c r="K47" s="28"/>
      <c r="L47" s="23">
        <f t="shared" si="2"/>
        <v>16733.37</v>
      </c>
      <c r="M47" s="5"/>
      <c r="N47" s="5"/>
    </row>
    <row r="48" spans="1:14" ht="15">
      <c r="A48" s="24" t="s">
        <v>50</v>
      </c>
      <c r="B48" s="25" t="s">
        <v>51</v>
      </c>
      <c r="C48" s="31">
        <v>68272332</v>
      </c>
      <c r="D48" s="31">
        <v>15570528</v>
      </c>
      <c r="E48" s="32">
        <v>14848728.86</v>
      </c>
      <c r="F48" s="15">
        <f t="shared" si="0"/>
        <v>95.36432457524883</v>
      </c>
      <c r="G48" s="23">
        <f t="shared" si="1"/>
        <v>-721799.1400000006</v>
      </c>
      <c r="H48" s="31">
        <v>192808</v>
      </c>
      <c r="I48" s="33"/>
      <c r="J48" s="32">
        <v>77702.94</v>
      </c>
      <c r="K48" s="28"/>
      <c r="L48" s="23">
        <f t="shared" si="2"/>
        <v>77702.94</v>
      </c>
      <c r="M48" s="5"/>
      <c r="N48" s="5"/>
    </row>
    <row r="49" spans="1:14" ht="15">
      <c r="A49" s="24" t="s">
        <v>52</v>
      </c>
      <c r="B49" s="25" t="s">
        <v>53</v>
      </c>
      <c r="C49" s="31">
        <v>10111285</v>
      </c>
      <c r="D49" s="31">
        <v>1013395</v>
      </c>
      <c r="E49" s="32">
        <v>588552</v>
      </c>
      <c r="F49" s="15">
        <f t="shared" si="0"/>
        <v>58.07725516703753</v>
      </c>
      <c r="G49" s="23">
        <f t="shared" si="1"/>
        <v>-424843</v>
      </c>
      <c r="H49" s="31">
        <v>20210</v>
      </c>
      <c r="I49" s="33"/>
      <c r="J49" s="32">
        <v>18318.19</v>
      </c>
      <c r="K49" s="28"/>
      <c r="L49" s="23">
        <f t="shared" si="2"/>
        <v>18318.19</v>
      </c>
      <c r="M49" s="5"/>
      <c r="N49" s="5"/>
    </row>
    <row r="50" spans="1:14" ht="15">
      <c r="A50" s="24" t="s">
        <v>26</v>
      </c>
      <c r="B50" s="25" t="s">
        <v>27</v>
      </c>
      <c r="C50" s="31">
        <v>983373</v>
      </c>
      <c r="D50" s="31">
        <v>202942</v>
      </c>
      <c r="E50" s="32">
        <v>95714.8</v>
      </c>
      <c r="F50" s="15">
        <f t="shared" si="0"/>
        <v>47.163623104138125</v>
      </c>
      <c r="G50" s="23">
        <f t="shared" si="1"/>
        <v>-107227.2</v>
      </c>
      <c r="H50" s="31">
        <v>722416</v>
      </c>
      <c r="I50" s="33"/>
      <c r="J50" s="32">
        <v>199858.67</v>
      </c>
      <c r="K50" s="28"/>
      <c r="L50" s="23">
        <f t="shared" si="2"/>
        <v>199858.67</v>
      </c>
      <c r="M50" s="5"/>
      <c r="N50" s="5"/>
    </row>
    <row r="51" spans="1:14" ht="22.5">
      <c r="A51" s="24" t="s">
        <v>28</v>
      </c>
      <c r="B51" s="25" t="s">
        <v>29</v>
      </c>
      <c r="C51" s="33"/>
      <c r="D51" s="33"/>
      <c r="E51" s="34"/>
      <c r="F51" s="15"/>
      <c r="G51" s="23">
        <f t="shared" si="1"/>
        <v>0</v>
      </c>
      <c r="H51" s="31">
        <v>1809901</v>
      </c>
      <c r="I51" s="31">
        <v>103810</v>
      </c>
      <c r="J51" s="32">
        <v>714639.95</v>
      </c>
      <c r="K51" s="30" t="s">
        <v>114</v>
      </c>
      <c r="L51" s="23">
        <f t="shared" si="2"/>
        <v>610829.95</v>
      </c>
      <c r="M51" s="5"/>
      <c r="N51" s="5"/>
    </row>
    <row r="52" spans="1:14" ht="22.5">
      <c r="A52" s="24" t="s">
        <v>54</v>
      </c>
      <c r="B52" s="25" t="s">
        <v>55</v>
      </c>
      <c r="C52" s="33"/>
      <c r="D52" s="33"/>
      <c r="E52" s="34"/>
      <c r="F52" s="15"/>
      <c r="G52" s="23">
        <f t="shared" si="1"/>
        <v>0</v>
      </c>
      <c r="H52" s="31">
        <v>50000</v>
      </c>
      <c r="I52" s="33"/>
      <c r="J52" s="34"/>
      <c r="K52" s="28"/>
      <c r="L52" s="23">
        <f t="shared" si="2"/>
        <v>0</v>
      </c>
      <c r="M52" s="5"/>
      <c r="N52" s="5"/>
    </row>
    <row r="53" spans="1:14" ht="15">
      <c r="A53" s="24" t="s">
        <v>56</v>
      </c>
      <c r="B53" s="25" t="s">
        <v>57</v>
      </c>
      <c r="C53" s="33"/>
      <c r="D53" s="33"/>
      <c r="E53" s="34"/>
      <c r="F53" s="15"/>
      <c r="G53" s="23">
        <f t="shared" si="1"/>
        <v>0</v>
      </c>
      <c r="H53" s="31">
        <v>5061131</v>
      </c>
      <c r="I53" s="31">
        <v>756406</v>
      </c>
      <c r="J53" s="32">
        <v>320071.58</v>
      </c>
      <c r="K53" s="30">
        <f>J53/I53%</f>
        <v>42.314785974727855</v>
      </c>
      <c r="L53" s="23">
        <f t="shared" si="2"/>
        <v>-436334.42</v>
      </c>
      <c r="M53" s="5"/>
      <c r="N53" s="5"/>
    </row>
    <row r="54" spans="1:14" ht="15">
      <c r="A54" s="24" t="s">
        <v>58</v>
      </c>
      <c r="B54" s="25" t="s">
        <v>59</v>
      </c>
      <c r="C54" s="33"/>
      <c r="D54" s="33"/>
      <c r="E54" s="34"/>
      <c r="F54" s="15"/>
      <c r="G54" s="23">
        <f t="shared" si="1"/>
        <v>0</v>
      </c>
      <c r="H54" s="31">
        <v>235954</v>
      </c>
      <c r="I54" s="31">
        <v>235954</v>
      </c>
      <c r="J54" s="32">
        <v>235953.69</v>
      </c>
      <c r="K54" s="30">
        <f>J54/I54%</f>
        <v>99.99986861845953</v>
      </c>
      <c r="L54" s="23">
        <f t="shared" si="2"/>
        <v>-0.3099999999976717</v>
      </c>
      <c r="M54" s="5"/>
      <c r="N54" s="5"/>
    </row>
    <row r="55" spans="1:14" ht="28.5">
      <c r="A55" s="4" t="s">
        <v>60</v>
      </c>
      <c r="B55" s="11" t="s">
        <v>61</v>
      </c>
      <c r="C55" s="16">
        <f>SUM(C56:C72)</f>
        <v>37347846</v>
      </c>
      <c r="D55" s="16">
        <f>SUM(D56:D72)</f>
        <v>10018725</v>
      </c>
      <c r="E55" s="17">
        <f>SUM(E56:E72)</f>
        <v>7731748.16</v>
      </c>
      <c r="F55" s="14">
        <f t="shared" si="0"/>
        <v>77.17297520393065</v>
      </c>
      <c r="G55" s="18">
        <f t="shared" si="1"/>
        <v>-2286976.84</v>
      </c>
      <c r="H55" s="16">
        <f>SUM(H56:H72)</f>
        <v>2255369</v>
      </c>
      <c r="I55" s="16">
        <f>SUM(I56:I72)</f>
        <v>394419</v>
      </c>
      <c r="J55" s="17">
        <f>SUM(J56:J72)</f>
        <v>414437.99</v>
      </c>
      <c r="K55" s="28">
        <f>J55/I55%</f>
        <v>105.07556431104992</v>
      </c>
      <c r="L55" s="18">
        <f t="shared" si="2"/>
        <v>20018.98999999999</v>
      </c>
      <c r="M55" s="5"/>
      <c r="N55" s="5"/>
    </row>
    <row r="56" spans="1:14" ht="15">
      <c r="A56" s="24" t="s">
        <v>8</v>
      </c>
      <c r="B56" s="25" t="s">
        <v>9</v>
      </c>
      <c r="C56" s="31">
        <v>8600440</v>
      </c>
      <c r="D56" s="31">
        <v>2101588</v>
      </c>
      <c r="E56" s="32">
        <v>2067813.21</v>
      </c>
      <c r="F56" s="15">
        <f t="shared" si="0"/>
        <v>98.39289194647095</v>
      </c>
      <c r="G56" s="23">
        <f t="shared" si="1"/>
        <v>-33774.79000000004</v>
      </c>
      <c r="H56" s="31">
        <v>194800</v>
      </c>
      <c r="I56" s="33"/>
      <c r="J56" s="32">
        <v>42097.97</v>
      </c>
      <c r="K56" s="30"/>
      <c r="L56" s="23">
        <f t="shared" si="2"/>
        <v>42097.97</v>
      </c>
      <c r="M56" s="5"/>
      <c r="N56" s="5"/>
    </row>
    <row r="57" spans="1:14" ht="15">
      <c r="A57" s="24" t="s">
        <v>10</v>
      </c>
      <c r="B57" s="25" t="s">
        <v>11</v>
      </c>
      <c r="C57" s="31">
        <v>3121961</v>
      </c>
      <c r="D57" s="31">
        <v>749871</v>
      </c>
      <c r="E57" s="32">
        <v>720985.73</v>
      </c>
      <c r="F57" s="15">
        <f t="shared" si="0"/>
        <v>96.14796811718281</v>
      </c>
      <c r="G57" s="23">
        <f t="shared" si="1"/>
        <v>-28885.27000000002</v>
      </c>
      <c r="H57" s="31">
        <v>70700</v>
      </c>
      <c r="I57" s="33"/>
      <c r="J57" s="32">
        <v>14709.76</v>
      </c>
      <c r="K57" s="30"/>
      <c r="L57" s="23">
        <f t="shared" si="2"/>
        <v>14709.76</v>
      </c>
      <c r="M57" s="5"/>
      <c r="N57" s="5"/>
    </row>
    <row r="58" spans="1:14" ht="15">
      <c r="A58" s="24" t="s">
        <v>12</v>
      </c>
      <c r="B58" s="25" t="s">
        <v>13</v>
      </c>
      <c r="C58" s="31">
        <v>873548</v>
      </c>
      <c r="D58" s="31">
        <v>245380</v>
      </c>
      <c r="E58" s="32">
        <v>187632.95</v>
      </c>
      <c r="F58" s="15">
        <f t="shared" si="0"/>
        <v>76.46627679517484</v>
      </c>
      <c r="G58" s="23">
        <f t="shared" si="1"/>
        <v>-57747.04999999999</v>
      </c>
      <c r="H58" s="31">
        <v>49775</v>
      </c>
      <c r="I58" s="33"/>
      <c r="J58" s="32">
        <v>4614.06</v>
      </c>
      <c r="K58" s="30"/>
      <c r="L58" s="23">
        <f t="shared" si="2"/>
        <v>4614.06</v>
      </c>
      <c r="M58" s="5"/>
      <c r="N58" s="5"/>
    </row>
    <row r="59" spans="1:14" ht="15">
      <c r="A59" s="24" t="s">
        <v>40</v>
      </c>
      <c r="B59" s="25" t="s">
        <v>41</v>
      </c>
      <c r="C59" s="31">
        <v>52780</v>
      </c>
      <c r="D59" s="31">
        <v>14220</v>
      </c>
      <c r="E59" s="32">
        <v>12595.12</v>
      </c>
      <c r="F59" s="15">
        <f t="shared" si="0"/>
        <v>88.57327707454291</v>
      </c>
      <c r="G59" s="23">
        <f t="shared" si="1"/>
        <v>-1624.8799999999992</v>
      </c>
      <c r="H59" s="33"/>
      <c r="I59" s="33"/>
      <c r="J59" s="34"/>
      <c r="K59" s="30"/>
      <c r="L59" s="23">
        <f t="shared" si="2"/>
        <v>0</v>
      </c>
      <c r="M59" s="5"/>
      <c r="N59" s="5"/>
    </row>
    <row r="60" spans="1:14" ht="15">
      <c r="A60" s="24" t="s">
        <v>42</v>
      </c>
      <c r="B60" s="25" t="s">
        <v>43</v>
      </c>
      <c r="C60" s="31">
        <v>1500000</v>
      </c>
      <c r="D60" s="31">
        <v>430000</v>
      </c>
      <c r="E60" s="32">
        <v>400347.58</v>
      </c>
      <c r="F60" s="15">
        <f t="shared" si="0"/>
        <v>93.10408837209303</v>
      </c>
      <c r="G60" s="23">
        <f t="shared" si="1"/>
        <v>-29652.419999999984</v>
      </c>
      <c r="H60" s="33"/>
      <c r="I60" s="33"/>
      <c r="J60" s="34"/>
      <c r="K60" s="30"/>
      <c r="L60" s="23">
        <f t="shared" si="2"/>
        <v>0</v>
      </c>
      <c r="M60" s="5"/>
      <c r="N60" s="5"/>
    </row>
    <row r="61" spans="1:14" ht="15">
      <c r="A61" s="24" t="s">
        <v>14</v>
      </c>
      <c r="B61" s="25" t="s">
        <v>15</v>
      </c>
      <c r="C61" s="31">
        <v>2799615</v>
      </c>
      <c r="D61" s="31">
        <v>848739</v>
      </c>
      <c r="E61" s="32">
        <v>555040.26</v>
      </c>
      <c r="F61" s="15">
        <f t="shared" si="0"/>
        <v>65.3958708154097</v>
      </c>
      <c r="G61" s="23">
        <f t="shared" si="1"/>
        <v>-293698.74</v>
      </c>
      <c r="H61" s="31">
        <v>58200</v>
      </c>
      <c r="I61" s="33"/>
      <c r="J61" s="32">
        <v>6560.66</v>
      </c>
      <c r="K61" s="30"/>
      <c r="L61" s="23">
        <f t="shared" si="2"/>
        <v>6560.66</v>
      </c>
      <c r="M61" s="5"/>
      <c r="N61" s="5"/>
    </row>
    <row r="62" spans="1:14" ht="15">
      <c r="A62" s="24" t="s">
        <v>16</v>
      </c>
      <c r="B62" s="25" t="s">
        <v>17</v>
      </c>
      <c r="C62" s="31">
        <v>2113692</v>
      </c>
      <c r="D62" s="31">
        <v>654559</v>
      </c>
      <c r="E62" s="32">
        <v>228020.3</v>
      </c>
      <c r="F62" s="15">
        <f t="shared" si="0"/>
        <v>34.83571381647796</v>
      </c>
      <c r="G62" s="23">
        <f t="shared" si="1"/>
        <v>-426538.7</v>
      </c>
      <c r="H62" s="33"/>
      <c r="I62" s="33"/>
      <c r="J62" s="34"/>
      <c r="K62" s="30"/>
      <c r="L62" s="23">
        <f t="shared" si="2"/>
        <v>0</v>
      </c>
      <c r="M62" s="5"/>
      <c r="N62" s="5"/>
    </row>
    <row r="63" spans="1:14" ht="15">
      <c r="A63" s="24" t="s">
        <v>18</v>
      </c>
      <c r="B63" s="25" t="s">
        <v>19</v>
      </c>
      <c r="C63" s="31">
        <v>698805</v>
      </c>
      <c r="D63" s="31">
        <v>382643</v>
      </c>
      <c r="E63" s="32">
        <v>169110.52</v>
      </c>
      <c r="F63" s="15">
        <f t="shared" si="0"/>
        <v>44.19537793713722</v>
      </c>
      <c r="G63" s="23">
        <f t="shared" si="1"/>
        <v>-213532.48</v>
      </c>
      <c r="H63" s="33"/>
      <c r="I63" s="33"/>
      <c r="J63" s="34"/>
      <c r="K63" s="30"/>
      <c r="L63" s="23">
        <f t="shared" si="2"/>
        <v>0</v>
      </c>
      <c r="M63" s="5"/>
      <c r="N63" s="5"/>
    </row>
    <row r="64" spans="1:14" ht="15">
      <c r="A64" s="24" t="s">
        <v>20</v>
      </c>
      <c r="B64" s="25" t="s">
        <v>21</v>
      </c>
      <c r="C64" s="31">
        <v>416300</v>
      </c>
      <c r="D64" s="31">
        <v>133443</v>
      </c>
      <c r="E64" s="32">
        <v>78278.45</v>
      </c>
      <c r="F64" s="15">
        <f t="shared" si="0"/>
        <v>58.660589165411444</v>
      </c>
      <c r="G64" s="23">
        <f t="shared" si="1"/>
        <v>-55164.55</v>
      </c>
      <c r="H64" s="31">
        <v>21035</v>
      </c>
      <c r="I64" s="33"/>
      <c r="J64" s="32">
        <v>4200</v>
      </c>
      <c r="K64" s="30"/>
      <c r="L64" s="23">
        <f t="shared" si="2"/>
        <v>4200</v>
      </c>
      <c r="M64" s="5"/>
      <c r="N64" s="5"/>
    </row>
    <row r="65" spans="1:14" ht="15">
      <c r="A65" s="24" t="s">
        <v>22</v>
      </c>
      <c r="B65" s="25" t="s">
        <v>23</v>
      </c>
      <c r="C65" s="31">
        <v>539295</v>
      </c>
      <c r="D65" s="31">
        <v>185204</v>
      </c>
      <c r="E65" s="32">
        <v>134669.22</v>
      </c>
      <c r="F65" s="15">
        <f t="shared" si="0"/>
        <v>72.71399105850846</v>
      </c>
      <c r="G65" s="23">
        <f t="shared" si="1"/>
        <v>-50534.78</v>
      </c>
      <c r="H65" s="31">
        <v>34490</v>
      </c>
      <c r="I65" s="33"/>
      <c r="J65" s="32">
        <v>9786.4</v>
      </c>
      <c r="K65" s="30"/>
      <c r="L65" s="23">
        <f t="shared" si="2"/>
        <v>9786.4</v>
      </c>
      <c r="M65" s="5"/>
      <c r="N65" s="5"/>
    </row>
    <row r="66" spans="1:14" ht="15">
      <c r="A66" s="24" t="s">
        <v>44</v>
      </c>
      <c r="B66" s="25" t="s">
        <v>45</v>
      </c>
      <c r="C66" s="31">
        <v>1766900</v>
      </c>
      <c r="D66" s="31">
        <v>811242</v>
      </c>
      <c r="E66" s="32">
        <v>561794.21</v>
      </c>
      <c r="F66" s="15">
        <f t="shared" si="0"/>
        <v>69.2511248184882</v>
      </c>
      <c r="G66" s="23">
        <f t="shared" si="1"/>
        <v>-249447.79000000004</v>
      </c>
      <c r="H66" s="31">
        <v>55350</v>
      </c>
      <c r="I66" s="33"/>
      <c r="J66" s="32">
        <v>20000</v>
      </c>
      <c r="K66" s="30"/>
      <c r="L66" s="23">
        <f t="shared" si="2"/>
        <v>20000</v>
      </c>
      <c r="M66" s="5"/>
      <c r="N66" s="5"/>
    </row>
    <row r="67" spans="1:14" ht="33.75">
      <c r="A67" s="24" t="s">
        <v>24</v>
      </c>
      <c r="B67" s="25" t="s">
        <v>25</v>
      </c>
      <c r="C67" s="31">
        <v>13886</v>
      </c>
      <c r="D67" s="31">
        <v>2530</v>
      </c>
      <c r="E67" s="32">
        <v>1530</v>
      </c>
      <c r="F67" s="15">
        <f t="shared" si="0"/>
        <v>60.47430830039526</v>
      </c>
      <c r="G67" s="23">
        <f t="shared" si="1"/>
        <v>-1000</v>
      </c>
      <c r="H67" s="33"/>
      <c r="I67" s="33"/>
      <c r="J67" s="34"/>
      <c r="K67" s="30"/>
      <c r="L67" s="23">
        <f t="shared" si="2"/>
        <v>0</v>
      </c>
      <c r="M67" s="5"/>
      <c r="N67" s="5"/>
    </row>
    <row r="68" spans="1:14" ht="22.5">
      <c r="A68" s="24" t="s">
        <v>62</v>
      </c>
      <c r="B68" s="25" t="s">
        <v>63</v>
      </c>
      <c r="C68" s="31">
        <v>14215100</v>
      </c>
      <c r="D68" s="31">
        <v>3390185</v>
      </c>
      <c r="E68" s="32">
        <v>2611867.2</v>
      </c>
      <c r="F68" s="15">
        <f t="shared" si="0"/>
        <v>77.04202573015928</v>
      </c>
      <c r="G68" s="23">
        <f t="shared" si="1"/>
        <v>-778317.7999999998</v>
      </c>
      <c r="H68" s="33"/>
      <c r="I68" s="33"/>
      <c r="J68" s="34"/>
      <c r="K68" s="30"/>
      <c r="L68" s="23">
        <f t="shared" si="2"/>
        <v>0</v>
      </c>
      <c r="M68" s="5"/>
      <c r="N68" s="5"/>
    </row>
    <row r="69" spans="1:14" ht="15">
      <c r="A69" s="24" t="s">
        <v>52</v>
      </c>
      <c r="B69" s="25" t="s">
        <v>53</v>
      </c>
      <c r="C69" s="31">
        <v>630043</v>
      </c>
      <c r="D69" s="31">
        <v>66200</v>
      </c>
      <c r="E69" s="34"/>
      <c r="F69" s="15">
        <f t="shared" si="0"/>
        <v>0</v>
      </c>
      <c r="G69" s="23">
        <f t="shared" si="1"/>
        <v>-66200</v>
      </c>
      <c r="H69" s="33"/>
      <c r="I69" s="33"/>
      <c r="J69" s="34"/>
      <c r="K69" s="30"/>
      <c r="L69" s="23">
        <f t="shared" si="2"/>
        <v>0</v>
      </c>
      <c r="M69" s="5"/>
      <c r="N69" s="5"/>
    </row>
    <row r="70" spans="1:14" ht="15">
      <c r="A70" s="24" t="s">
        <v>26</v>
      </c>
      <c r="B70" s="25" t="s">
        <v>27</v>
      </c>
      <c r="C70" s="31">
        <v>5481</v>
      </c>
      <c r="D70" s="31">
        <v>2921</v>
      </c>
      <c r="E70" s="32">
        <v>2063.41</v>
      </c>
      <c r="F70" s="15">
        <f t="shared" si="0"/>
        <v>70.64053406367681</v>
      </c>
      <c r="G70" s="23">
        <f t="shared" si="1"/>
        <v>-857.5900000000001</v>
      </c>
      <c r="H70" s="31">
        <v>30000</v>
      </c>
      <c r="I70" s="33"/>
      <c r="J70" s="32">
        <v>9610.93</v>
      </c>
      <c r="K70" s="30"/>
      <c r="L70" s="23">
        <f t="shared" si="2"/>
        <v>9610.93</v>
      </c>
      <c r="M70" s="5"/>
      <c r="N70" s="5"/>
    </row>
    <row r="71" spans="1:14" ht="22.5">
      <c r="A71" s="24" t="s">
        <v>28</v>
      </c>
      <c r="B71" s="25" t="s">
        <v>29</v>
      </c>
      <c r="C71" s="33"/>
      <c r="D71" s="33"/>
      <c r="E71" s="34"/>
      <c r="F71" s="15"/>
      <c r="G71" s="23">
        <f aca="true" t="shared" si="3" ref="G71:G134">E71-D71</f>
        <v>0</v>
      </c>
      <c r="H71" s="31">
        <v>37000</v>
      </c>
      <c r="I71" s="33"/>
      <c r="J71" s="34"/>
      <c r="K71" s="30"/>
      <c r="L71" s="23">
        <f aca="true" t="shared" si="4" ref="L71:L134">J71-I71</f>
        <v>0</v>
      </c>
      <c r="M71" s="5"/>
      <c r="N71" s="5"/>
    </row>
    <row r="72" spans="1:14" ht="15">
      <c r="A72" s="24" t="s">
        <v>56</v>
      </c>
      <c r="B72" s="25" t="s">
        <v>57</v>
      </c>
      <c r="C72" s="31"/>
      <c r="D72" s="33"/>
      <c r="E72" s="34"/>
      <c r="F72" s="15"/>
      <c r="G72" s="23">
        <f t="shared" si="3"/>
        <v>0</v>
      </c>
      <c r="H72" s="31">
        <v>1704019</v>
      </c>
      <c r="I72" s="31">
        <v>394419</v>
      </c>
      <c r="J72" s="32">
        <v>302858.21</v>
      </c>
      <c r="K72" s="30">
        <f>J72/I72%</f>
        <v>76.7859078796914</v>
      </c>
      <c r="L72" s="23">
        <f t="shared" si="4"/>
        <v>-91560.78999999998</v>
      </c>
      <c r="M72" s="5"/>
      <c r="N72" s="5"/>
    </row>
    <row r="73" spans="1:14" ht="28.5">
      <c r="A73" s="4" t="s">
        <v>64</v>
      </c>
      <c r="B73" s="11" t="s">
        <v>65</v>
      </c>
      <c r="C73" s="16">
        <f>SUM(C74:C95)</f>
        <v>918999872</v>
      </c>
      <c r="D73" s="16">
        <f>SUM(D74:D95)</f>
        <v>235411352</v>
      </c>
      <c r="E73" s="17">
        <f>SUM(E74:E95)</f>
        <v>206765600.36000007</v>
      </c>
      <c r="F73" s="14">
        <f aca="true" t="shared" si="5" ref="F73:F134">E73/D73%</f>
        <v>87.83161840045848</v>
      </c>
      <c r="G73" s="18">
        <f t="shared" si="3"/>
        <v>-28645751.639999926</v>
      </c>
      <c r="H73" s="16">
        <f>SUM(H74:H95)</f>
        <v>97683556</v>
      </c>
      <c r="I73" s="16">
        <f>SUM(I74:I95)</f>
        <v>12018791</v>
      </c>
      <c r="J73" s="17">
        <f>SUM(J74:J95)</f>
        <v>34557174.699999996</v>
      </c>
      <c r="K73" s="28" t="s">
        <v>115</v>
      </c>
      <c r="L73" s="18">
        <f t="shared" si="4"/>
        <v>22538383.699999996</v>
      </c>
      <c r="M73" s="5"/>
      <c r="N73" s="5"/>
    </row>
    <row r="74" spans="1:14" ht="15">
      <c r="A74" s="24" t="s">
        <v>8</v>
      </c>
      <c r="B74" s="25" t="s">
        <v>9</v>
      </c>
      <c r="C74" s="31">
        <v>485853600</v>
      </c>
      <c r="D74" s="31">
        <v>117151159</v>
      </c>
      <c r="E74" s="32">
        <v>115914363.85</v>
      </c>
      <c r="F74" s="15">
        <f t="shared" si="5"/>
        <v>98.944274080976</v>
      </c>
      <c r="G74" s="23">
        <f t="shared" si="3"/>
        <v>-1236795.150000006</v>
      </c>
      <c r="H74" s="31">
        <v>10091309</v>
      </c>
      <c r="I74" s="33"/>
      <c r="J74" s="32">
        <v>2069377.64</v>
      </c>
      <c r="K74" s="30"/>
      <c r="L74" s="23">
        <f t="shared" si="4"/>
        <v>2069377.64</v>
      </c>
      <c r="M74" s="5"/>
      <c r="N74" s="5"/>
    </row>
    <row r="75" spans="1:14" ht="15">
      <c r="A75" s="24" t="s">
        <v>10</v>
      </c>
      <c r="B75" s="25" t="s">
        <v>11</v>
      </c>
      <c r="C75" s="31">
        <v>176365000</v>
      </c>
      <c r="D75" s="31">
        <v>42460068</v>
      </c>
      <c r="E75" s="32">
        <v>41768046.02</v>
      </c>
      <c r="F75" s="15">
        <f t="shared" si="5"/>
        <v>98.37018164926161</v>
      </c>
      <c r="G75" s="23">
        <f t="shared" si="3"/>
        <v>-692021.9799999967</v>
      </c>
      <c r="H75" s="31">
        <v>3591772</v>
      </c>
      <c r="I75" s="33"/>
      <c r="J75" s="32">
        <v>739312.92</v>
      </c>
      <c r="K75" s="30"/>
      <c r="L75" s="23">
        <f t="shared" si="4"/>
        <v>739312.92</v>
      </c>
      <c r="M75" s="5"/>
      <c r="N75" s="5"/>
    </row>
    <row r="76" spans="1:14" ht="15">
      <c r="A76" s="24" t="s">
        <v>12</v>
      </c>
      <c r="B76" s="25" t="s">
        <v>13</v>
      </c>
      <c r="C76" s="31">
        <v>26020900</v>
      </c>
      <c r="D76" s="31">
        <v>10478959</v>
      </c>
      <c r="E76" s="32">
        <v>4656379.82</v>
      </c>
      <c r="F76" s="15">
        <f t="shared" si="5"/>
        <v>44.435519024361106</v>
      </c>
      <c r="G76" s="23">
        <f t="shared" si="3"/>
        <v>-5822579.18</v>
      </c>
      <c r="H76" s="31">
        <v>17357412</v>
      </c>
      <c r="I76" s="31">
        <v>2690860</v>
      </c>
      <c r="J76" s="32">
        <v>2721686.23</v>
      </c>
      <c r="K76" s="30">
        <f>J76/I76%</f>
        <v>101.14559025738984</v>
      </c>
      <c r="L76" s="23">
        <f t="shared" si="4"/>
        <v>30826.22999999998</v>
      </c>
      <c r="M76" s="5"/>
      <c r="N76" s="5"/>
    </row>
    <row r="77" spans="1:14" ht="15">
      <c r="A77" s="24" t="s">
        <v>40</v>
      </c>
      <c r="B77" s="25" t="s">
        <v>41</v>
      </c>
      <c r="C77" s="31">
        <v>98975500</v>
      </c>
      <c r="D77" s="31">
        <v>25234218</v>
      </c>
      <c r="E77" s="32">
        <v>12700847.74</v>
      </c>
      <c r="F77" s="15">
        <f t="shared" si="5"/>
        <v>50.33184598785665</v>
      </c>
      <c r="G77" s="23">
        <f t="shared" si="3"/>
        <v>-12533370.26</v>
      </c>
      <c r="H77" s="31">
        <v>1664691</v>
      </c>
      <c r="I77" s="33"/>
      <c r="J77" s="32">
        <v>12266455.07</v>
      </c>
      <c r="K77" s="30"/>
      <c r="L77" s="23">
        <f t="shared" si="4"/>
        <v>12266455.07</v>
      </c>
      <c r="M77" s="5"/>
      <c r="N77" s="5"/>
    </row>
    <row r="78" spans="1:14" ht="15">
      <c r="A78" s="24" t="s">
        <v>42</v>
      </c>
      <c r="B78" s="25" t="s">
        <v>43</v>
      </c>
      <c r="C78" s="31">
        <v>24193200</v>
      </c>
      <c r="D78" s="31">
        <v>5793349</v>
      </c>
      <c r="E78" s="32">
        <v>5017873.61</v>
      </c>
      <c r="F78" s="15">
        <f t="shared" si="5"/>
        <v>86.61438504740524</v>
      </c>
      <c r="G78" s="23">
        <f t="shared" si="3"/>
        <v>-775475.3899999997</v>
      </c>
      <c r="H78" s="31">
        <v>200380</v>
      </c>
      <c r="I78" s="33"/>
      <c r="J78" s="32">
        <v>748467.06</v>
      </c>
      <c r="K78" s="30"/>
      <c r="L78" s="23">
        <f t="shared" si="4"/>
        <v>748467.06</v>
      </c>
      <c r="M78" s="5"/>
      <c r="N78" s="5"/>
    </row>
    <row r="79" spans="1:14" ht="15">
      <c r="A79" s="24" t="s">
        <v>14</v>
      </c>
      <c r="B79" s="25" t="s">
        <v>15</v>
      </c>
      <c r="C79" s="31">
        <v>6895367</v>
      </c>
      <c r="D79" s="31">
        <v>2467257</v>
      </c>
      <c r="E79" s="32">
        <v>1533838.24</v>
      </c>
      <c r="F79" s="15">
        <f t="shared" si="5"/>
        <v>62.167753095846926</v>
      </c>
      <c r="G79" s="23">
        <f t="shared" si="3"/>
        <v>-933418.76</v>
      </c>
      <c r="H79" s="31">
        <v>7036867</v>
      </c>
      <c r="I79" s="31">
        <v>830940</v>
      </c>
      <c r="J79" s="32">
        <v>2010454.54</v>
      </c>
      <c r="K79" s="30" t="s">
        <v>116</v>
      </c>
      <c r="L79" s="23">
        <f t="shared" si="4"/>
        <v>1179514.54</v>
      </c>
      <c r="M79" s="5"/>
      <c r="N79" s="5"/>
    </row>
    <row r="80" spans="1:14" ht="15">
      <c r="A80" s="24" t="s">
        <v>16</v>
      </c>
      <c r="B80" s="25" t="s">
        <v>17</v>
      </c>
      <c r="C80" s="31">
        <v>398635</v>
      </c>
      <c r="D80" s="31">
        <v>140892</v>
      </c>
      <c r="E80" s="32">
        <v>57544.42</v>
      </c>
      <c r="F80" s="15">
        <f t="shared" si="5"/>
        <v>40.84292933594526</v>
      </c>
      <c r="G80" s="23">
        <f t="shared" si="3"/>
        <v>-83347.58</v>
      </c>
      <c r="H80" s="31">
        <v>136131</v>
      </c>
      <c r="I80" s="33"/>
      <c r="J80" s="32">
        <v>45222.34</v>
      </c>
      <c r="K80" s="30"/>
      <c r="L80" s="23">
        <f t="shared" si="4"/>
        <v>45222.34</v>
      </c>
      <c r="M80" s="5"/>
      <c r="N80" s="5"/>
    </row>
    <row r="81" spans="1:14" ht="15">
      <c r="A81" s="24" t="s">
        <v>18</v>
      </c>
      <c r="B81" s="25" t="s">
        <v>19</v>
      </c>
      <c r="C81" s="31">
        <v>34574204</v>
      </c>
      <c r="D81" s="31">
        <v>14386199</v>
      </c>
      <c r="E81" s="32">
        <v>11399061.96</v>
      </c>
      <c r="F81" s="15">
        <f t="shared" si="5"/>
        <v>79.23609259123971</v>
      </c>
      <c r="G81" s="23">
        <f t="shared" si="3"/>
        <v>-2987137.039999999</v>
      </c>
      <c r="H81" s="31">
        <v>2145456</v>
      </c>
      <c r="I81" s="33"/>
      <c r="J81" s="32">
        <v>340406.07</v>
      </c>
      <c r="K81" s="30"/>
      <c r="L81" s="23">
        <f t="shared" si="4"/>
        <v>340406.07</v>
      </c>
      <c r="M81" s="5"/>
      <c r="N81" s="5"/>
    </row>
    <row r="82" spans="1:14" ht="15">
      <c r="A82" s="24" t="s">
        <v>20</v>
      </c>
      <c r="B82" s="25" t="s">
        <v>21</v>
      </c>
      <c r="C82" s="31">
        <v>10596144</v>
      </c>
      <c r="D82" s="31">
        <v>2487230</v>
      </c>
      <c r="E82" s="32">
        <v>1643910.4</v>
      </c>
      <c r="F82" s="15">
        <f t="shared" si="5"/>
        <v>66.09402427600182</v>
      </c>
      <c r="G82" s="23">
        <f t="shared" si="3"/>
        <v>-843319.6000000001</v>
      </c>
      <c r="H82" s="31">
        <v>433164</v>
      </c>
      <c r="I82" s="33"/>
      <c r="J82" s="32">
        <v>59716.37</v>
      </c>
      <c r="K82" s="30"/>
      <c r="L82" s="23">
        <f t="shared" si="4"/>
        <v>59716.37</v>
      </c>
      <c r="M82" s="5"/>
      <c r="N82" s="5"/>
    </row>
    <row r="83" spans="1:14" ht="15">
      <c r="A83" s="24" t="s">
        <v>22</v>
      </c>
      <c r="B83" s="25" t="s">
        <v>23</v>
      </c>
      <c r="C83" s="31">
        <v>23289733</v>
      </c>
      <c r="D83" s="31">
        <v>6246980</v>
      </c>
      <c r="E83" s="32">
        <v>5100797.27</v>
      </c>
      <c r="F83" s="15">
        <f t="shared" si="5"/>
        <v>81.65221066819485</v>
      </c>
      <c r="G83" s="23">
        <f t="shared" si="3"/>
        <v>-1146182.7300000004</v>
      </c>
      <c r="H83" s="31">
        <v>1233819</v>
      </c>
      <c r="I83" s="33"/>
      <c r="J83" s="32">
        <v>225061.4</v>
      </c>
      <c r="K83" s="30"/>
      <c r="L83" s="23">
        <f t="shared" si="4"/>
        <v>225061.4</v>
      </c>
      <c r="M83" s="5"/>
      <c r="N83" s="5"/>
    </row>
    <row r="84" spans="1:14" ht="15">
      <c r="A84" s="24" t="s">
        <v>44</v>
      </c>
      <c r="B84" s="25" t="s">
        <v>45</v>
      </c>
      <c r="C84" s="31">
        <v>7565304</v>
      </c>
      <c r="D84" s="31">
        <v>3123130</v>
      </c>
      <c r="E84" s="32">
        <v>2103486.61</v>
      </c>
      <c r="F84" s="15">
        <f t="shared" si="5"/>
        <v>67.35187488192935</v>
      </c>
      <c r="G84" s="23">
        <f t="shared" si="3"/>
        <v>-1019643.3900000001</v>
      </c>
      <c r="H84" s="31">
        <v>57662</v>
      </c>
      <c r="I84" s="33"/>
      <c r="J84" s="32">
        <v>7671.83</v>
      </c>
      <c r="K84" s="30"/>
      <c r="L84" s="23">
        <f t="shared" si="4"/>
        <v>7671.83</v>
      </c>
      <c r="M84" s="5"/>
      <c r="N84" s="5"/>
    </row>
    <row r="85" spans="1:14" ht="15">
      <c r="A85" s="24" t="s">
        <v>46</v>
      </c>
      <c r="B85" s="25" t="s">
        <v>47</v>
      </c>
      <c r="C85" s="31">
        <v>3268815</v>
      </c>
      <c r="D85" s="31">
        <v>528746</v>
      </c>
      <c r="E85" s="32">
        <v>172017.49</v>
      </c>
      <c r="F85" s="15">
        <f t="shared" si="5"/>
        <v>32.53310474216353</v>
      </c>
      <c r="G85" s="23">
        <f t="shared" si="3"/>
        <v>-356728.51</v>
      </c>
      <c r="H85" s="31">
        <v>2000</v>
      </c>
      <c r="I85" s="33"/>
      <c r="J85" s="34"/>
      <c r="K85" s="30"/>
      <c r="L85" s="23">
        <f t="shared" si="4"/>
        <v>0</v>
      </c>
      <c r="M85" s="5"/>
      <c r="N85" s="5"/>
    </row>
    <row r="86" spans="1:14" ht="22.5">
      <c r="A86" s="24" t="s">
        <v>48</v>
      </c>
      <c r="B86" s="25" t="s">
        <v>49</v>
      </c>
      <c r="C86" s="31">
        <v>36112</v>
      </c>
      <c r="D86" s="31">
        <v>36112</v>
      </c>
      <c r="E86" s="32">
        <v>36111.04</v>
      </c>
      <c r="F86" s="15">
        <f t="shared" si="5"/>
        <v>99.99734160389899</v>
      </c>
      <c r="G86" s="23">
        <f t="shared" si="3"/>
        <v>-0.9599999999991269</v>
      </c>
      <c r="H86" s="33"/>
      <c r="I86" s="33"/>
      <c r="J86" s="34"/>
      <c r="K86" s="30"/>
      <c r="L86" s="23">
        <f t="shared" si="4"/>
        <v>0</v>
      </c>
      <c r="M86" s="5"/>
      <c r="N86" s="5"/>
    </row>
    <row r="87" spans="1:14" ht="33.75">
      <c r="A87" s="24" t="s">
        <v>24</v>
      </c>
      <c r="B87" s="25" t="s">
        <v>25</v>
      </c>
      <c r="C87" s="31">
        <v>51251</v>
      </c>
      <c r="D87" s="31">
        <v>28181</v>
      </c>
      <c r="E87" s="32">
        <v>8950</v>
      </c>
      <c r="F87" s="15">
        <f t="shared" si="5"/>
        <v>31.758986551222456</v>
      </c>
      <c r="G87" s="23">
        <f t="shared" si="3"/>
        <v>-19231</v>
      </c>
      <c r="H87" s="31">
        <v>53775</v>
      </c>
      <c r="I87" s="33"/>
      <c r="J87" s="32">
        <v>16099.22</v>
      </c>
      <c r="K87" s="30"/>
      <c r="L87" s="23">
        <f t="shared" si="4"/>
        <v>16099.22</v>
      </c>
      <c r="M87" s="5"/>
      <c r="N87" s="5"/>
    </row>
    <row r="88" spans="1:14" ht="22.5">
      <c r="A88" s="24" t="s">
        <v>62</v>
      </c>
      <c r="B88" s="25" t="s">
        <v>63</v>
      </c>
      <c r="C88" s="31">
        <v>99000</v>
      </c>
      <c r="D88" s="31">
        <v>99000</v>
      </c>
      <c r="E88" s="34"/>
      <c r="F88" s="15">
        <f t="shared" si="5"/>
        <v>0</v>
      </c>
      <c r="G88" s="23">
        <f t="shared" si="3"/>
        <v>-99000</v>
      </c>
      <c r="H88" s="33"/>
      <c r="I88" s="33"/>
      <c r="J88" s="34"/>
      <c r="K88" s="30"/>
      <c r="L88" s="23">
        <f t="shared" si="4"/>
        <v>0</v>
      </c>
      <c r="M88" s="5"/>
      <c r="N88" s="5"/>
    </row>
    <row r="89" spans="1:14" ht="15">
      <c r="A89" s="24" t="s">
        <v>66</v>
      </c>
      <c r="B89" s="25" t="s">
        <v>67</v>
      </c>
      <c r="C89" s="31">
        <v>10327200</v>
      </c>
      <c r="D89" s="31">
        <v>2098800</v>
      </c>
      <c r="E89" s="32">
        <v>2042825.98</v>
      </c>
      <c r="F89" s="15">
        <f t="shared" si="5"/>
        <v>97.33304650276348</v>
      </c>
      <c r="G89" s="23">
        <f t="shared" si="3"/>
        <v>-55974.02000000002</v>
      </c>
      <c r="H89" s="33"/>
      <c r="I89" s="33"/>
      <c r="J89" s="34"/>
      <c r="K89" s="30"/>
      <c r="L89" s="23">
        <f t="shared" si="4"/>
        <v>0</v>
      </c>
      <c r="M89" s="5"/>
      <c r="N89" s="5"/>
    </row>
    <row r="90" spans="1:14" ht="15">
      <c r="A90" s="24" t="s">
        <v>50</v>
      </c>
      <c r="B90" s="25" t="s">
        <v>51</v>
      </c>
      <c r="C90" s="31">
        <v>9688300</v>
      </c>
      <c r="D90" s="31">
        <v>2539000</v>
      </c>
      <c r="E90" s="32">
        <v>2532072.36</v>
      </c>
      <c r="F90" s="15">
        <f t="shared" si="5"/>
        <v>99.72715084679007</v>
      </c>
      <c r="G90" s="23">
        <f t="shared" si="3"/>
        <v>-6927.64000000013</v>
      </c>
      <c r="H90" s="33"/>
      <c r="I90" s="33"/>
      <c r="J90" s="34"/>
      <c r="K90" s="30"/>
      <c r="L90" s="23">
        <f t="shared" si="4"/>
        <v>0</v>
      </c>
      <c r="M90" s="5"/>
      <c r="N90" s="5"/>
    </row>
    <row r="91" spans="1:14" ht="15">
      <c r="A91" s="24" t="s">
        <v>52</v>
      </c>
      <c r="B91" s="25" t="s">
        <v>53</v>
      </c>
      <c r="C91" s="31">
        <v>603693</v>
      </c>
      <c r="D91" s="31">
        <v>52838</v>
      </c>
      <c r="E91" s="32">
        <v>38602.53</v>
      </c>
      <c r="F91" s="15">
        <f t="shared" si="5"/>
        <v>73.0582724554298</v>
      </c>
      <c r="G91" s="23">
        <f t="shared" si="3"/>
        <v>-14235.470000000001</v>
      </c>
      <c r="H91" s="31">
        <v>12680</v>
      </c>
      <c r="I91" s="33"/>
      <c r="J91" s="32">
        <v>14504.96</v>
      </c>
      <c r="K91" s="30"/>
      <c r="L91" s="23">
        <f t="shared" si="4"/>
        <v>14504.96</v>
      </c>
      <c r="M91" s="5"/>
      <c r="N91" s="5"/>
    </row>
    <row r="92" spans="1:14" ht="15">
      <c r="A92" s="24" t="s">
        <v>26</v>
      </c>
      <c r="B92" s="25" t="s">
        <v>27</v>
      </c>
      <c r="C92" s="31">
        <v>197914</v>
      </c>
      <c r="D92" s="31">
        <v>59234</v>
      </c>
      <c r="E92" s="32">
        <v>38871.02</v>
      </c>
      <c r="F92" s="15">
        <f t="shared" si="5"/>
        <v>65.62281797616232</v>
      </c>
      <c r="G92" s="23">
        <f t="shared" si="3"/>
        <v>-20362.980000000003</v>
      </c>
      <c r="H92" s="31">
        <v>1470076</v>
      </c>
      <c r="I92" s="33"/>
      <c r="J92" s="32">
        <v>456497.59</v>
      </c>
      <c r="K92" s="30"/>
      <c r="L92" s="23">
        <f t="shared" si="4"/>
        <v>456497.59</v>
      </c>
      <c r="M92" s="5"/>
      <c r="N92" s="5"/>
    </row>
    <row r="93" spans="1:14" ht="22.5">
      <c r="A93" s="24" t="s">
        <v>28</v>
      </c>
      <c r="B93" s="25" t="s">
        <v>29</v>
      </c>
      <c r="C93" s="33"/>
      <c r="D93" s="33"/>
      <c r="E93" s="34"/>
      <c r="F93" s="15"/>
      <c r="G93" s="23">
        <f t="shared" si="3"/>
        <v>0</v>
      </c>
      <c r="H93" s="31">
        <v>25530815</v>
      </c>
      <c r="I93" s="31">
        <v>6924931</v>
      </c>
      <c r="J93" s="32">
        <v>12612569.98</v>
      </c>
      <c r="K93" s="30" t="s">
        <v>117</v>
      </c>
      <c r="L93" s="23">
        <f t="shared" si="4"/>
        <v>5687638.98</v>
      </c>
      <c r="M93" s="5"/>
      <c r="N93" s="5"/>
    </row>
    <row r="94" spans="1:14" ht="22.5">
      <c r="A94" s="24" t="s">
        <v>54</v>
      </c>
      <c r="B94" s="25" t="s">
        <v>55</v>
      </c>
      <c r="C94" s="33"/>
      <c r="D94" s="33"/>
      <c r="E94" s="34"/>
      <c r="F94" s="15"/>
      <c r="G94" s="23">
        <f t="shared" si="3"/>
        <v>0</v>
      </c>
      <c r="H94" s="31">
        <v>383685</v>
      </c>
      <c r="I94" s="31">
        <v>50000</v>
      </c>
      <c r="J94" s="34"/>
      <c r="K94" s="30">
        <f>J94/I94%</f>
        <v>0</v>
      </c>
      <c r="L94" s="23">
        <f t="shared" si="4"/>
        <v>-50000</v>
      </c>
      <c r="M94" s="5"/>
      <c r="N94" s="5"/>
    </row>
    <row r="95" spans="1:14" ht="15">
      <c r="A95" s="24" t="s">
        <v>56</v>
      </c>
      <c r="B95" s="25" t="s">
        <v>57</v>
      </c>
      <c r="C95" s="31"/>
      <c r="D95" s="33"/>
      <c r="E95" s="34"/>
      <c r="F95" s="15"/>
      <c r="G95" s="23">
        <f t="shared" si="3"/>
        <v>0</v>
      </c>
      <c r="H95" s="31">
        <v>26281862</v>
      </c>
      <c r="I95" s="31">
        <v>1522060</v>
      </c>
      <c r="J95" s="32">
        <v>223671.48</v>
      </c>
      <c r="K95" s="30">
        <f>J95/I95%</f>
        <v>14.695312931159087</v>
      </c>
      <c r="L95" s="23">
        <f t="shared" si="4"/>
        <v>-1298388.52</v>
      </c>
      <c r="M95" s="5"/>
      <c r="N95" s="5"/>
    </row>
    <row r="96" spans="1:14" ht="28.5">
      <c r="A96" s="4" t="s">
        <v>68</v>
      </c>
      <c r="B96" s="11" t="s">
        <v>69</v>
      </c>
      <c r="C96" s="16">
        <f>SUM(C97:C116)</f>
        <v>190896172</v>
      </c>
      <c r="D96" s="16">
        <f>SUM(D97:D116)</f>
        <v>47029714</v>
      </c>
      <c r="E96" s="17">
        <f>SUM(E97:E116)</f>
        <v>38813470.98</v>
      </c>
      <c r="F96" s="14">
        <f t="shared" si="5"/>
        <v>82.52967683367157</v>
      </c>
      <c r="G96" s="18">
        <f t="shared" si="3"/>
        <v>-8216243.020000003</v>
      </c>
      <c r="H96" s="16">
        <f>SUM(H97:H116)</f>
        <v>35685966</v>
      </c>
      <c r="I96" s="16">
        <f>SUM(I97:I116)</f>
        <v>1113273</v>
      </c>
      <c r="J96" s="17">
        <f>SUM(J97:J116)</f>
        <v>8818214.13</v>
      </c>
      <c r="K96" s="28" t="s">
        <v>118</v>
      </c>
      <c r="L96" s="18">
        <f t="shared" si="4"/>
        <v>7704941.130000001</v>
      </c>
      <c r="M96" s="5"/>
      <c r="N96" s="5"/>
    </row>
    <row r="97" spans="1:14" ht="15">
      <c r="A97" s="24" t="s">
        <v>8</v>
      </c>
      <c r="B97" s="25" t="s">
        <v>9</v>
      </c>
      <c r="C97" s="31">
        <v>50445400</v>
      </c>
      <c r="D97" s="31">
        <v>12352700</v>
      </c>
      <c r="E97" s="32">
        <v>12327709.35</v>
      </c>
      <c r="F97" s="15">
        <f t="shared" si="5"/>
        <v>99.79769078824872</v>
      </c>
      <c r="G97" s="23">
        <f t="shared" si="3"/>
        <v>-24990.650000000373</v>
      </c>
      <c r="H97" s="31">
        <v>223400</v>
      </c>
      <c r="I97" s="33"/>
      <c r="J97" s="32">
        <v>10181.28</v>
      </c>
      <c r="K97" s="30"/>
      <c r="L97" s="23">
        <f t="shared" si="4"/>
        <v>10181.28</v>
      </c>
      <c r="M97" s="5"/>
      <c r="N97" s="5"/>
    </row>
    <row r="98" spans="1:14" ht="15">
      <c r="A98" s="24" t="s">
        <v>10</v>
      </c>
      <c r="B98" s="25" t="s">
        <v>11</v>
      </c>
      <c r="C98" s="31">
        <v>18260300</v>
      </c>
      <c r="D98" s="31">
        <v>4479280</v>
      </c>
      <c r="E98" s="32">
        <v>4440901.14</v>
      </c>
      <c r="F98" s="15">
        <f t="shared" si="5"/>
        <v>99.14319131646155</v>
      </c>
      <c r="G98" s="23">
        <f t="shared" si="3"/>
        <v>-38378.860000000335</v>
      </c>
      <c r="H98" s="31">
        <v>71395</v>
      </c>
      <c r="I98" s="33"/>
      <c r="J98" s="32">
        <v>3381.84</v>
      </c>
      <c r="K98" s="30"/>
      <c r="L98" s="23">
        <f t="shared" si="4"/>
        <v>3381.84</v>
      </c>
      <c r="M98" s="5"/>
      <c r="N98" s="5"/>
    </row>
    <row r="99" spans="1:14" ht="15">
      <c r="A99" s="24" t="s">
        <v>12</v>
      </c>
      <c r="B99" s="25" t="s">
        <v>13</v>
      </c>
      <c r="C99" s="31">
        <v>20518749</v>
      </c>
      <c r="D99" s="31">
        <v>4634499</v>
      </c>
      <c r="E99" s="32">
        <v>3726795.99</v>
      </c>
      <c r="F99" s="15">
        <f t="shared" si="5"/>
        <v>80.41421499929119</v>
      </c>
      <c r="G99" s="23">
        <f t="shared" si="3"/>
        <v>-907703.0099999998</v>
      </c>
      <c r="H99" s="31">
        <v>10003415</v>
      </c>
      <c r="I99" s="33"/>
      <c r="J99" s="32">
        <v>3823368.31</v>
      </c>
      <c r="K99" s="30"/>
      <c r="L99" s="23">
        <f t="shared" si="4"/>
        <v>3823368.31</v>
      </c>
      <c r="M99" s="5"/>
      <c r="N99" s="5"/>
    </row>
    <row r="100" spans="1:14" ht="15">
      <c r="A100" s="24" t="s">
        <v>40</v>
      </c>
      <c r="B100" s="25" t="s">
        <v>41</v>
      </c>
      <c r="C100" s="31">
        <v>3615200</v>
      </c>
      <c r="D100" s="31">
        <v>778370</v>
      </c>
      <c r="E100" s="32">
        <v>666226.97</v>
      </c>
      <c r="F100" s="15">
        <f t="shared" si="5"/>
        <v>85.5925806493056</v>
      </c>
      <c r="G100" s="23">
        <f t="shared" si="3"/>
        <v>-112143.03000000003</v>
      </c>
      <c r="H100" s="31">
        <v>2698250</v>
      </c>
      <c r="I100" s="33"/>
      <c r="J100" s="32">
        <v>533406.93</v>
      </c>
      <c r="K100" s="30"/>
      <c r="L100" s="23">
        <f t="shared" si="4"/>
        <v>533406.93</v>
      </c>
      <c r="M100" s="5"/>
      <c r="N100" s="5"/>
    </row>
    <row r="101" spans="1:14" ht="15">
      <c r="A101" s="24" t="s">
        <v>42</v>
      </c>
      <c r="B101" s="25" t="s">
        <v>43</v>
      </c>
      <c r="C101" s="31">
        <v>22572100</v>
      </c>
      <c r="D101" s="31">
        <v>5535100</v>
      </c>
      <c r="E101" s="32">
        <v>4685607.57</v>
      </c>
      <c r="F101" s="15">
        <f t="shared" si="5"/>
        <v>84.65262723347365</v>
      </c>
      <c r="G101" s="23">
        <f t="shared" si="3"/>
        <v>-849492.4299999997</v>
      </c>
      <c r="H101" s="31">
        <v>11689240</v>
      </c>
      <c r="I101" s="33"/>
      <c r="J101" s="32">
        <v>1655903.45</v>
      </c>
      <c r="K101" s="30"/>
      <c r="L101" s="23">
        <f t="shared" si="4"/>
        <v>1655903.45</v>
      </c>
      <c r="M101" s="5"/>
      <c r="N101" s="5"/>
    </row>
    <row r="102" spans="1:14" ht="15">
      <c r="A102" s="24" t="s">
        <v>14</v>
      </c>
      <c r="B102" s="25" t="s">
        <v>15</v>
      </c>
      <c r="C102" s="31">
        <v>22270609</v>
      </c>
      <c r="D102" s="31">
        <v>5008516</v>
      </c>
      <c r="E102" s="32">
        <v>1734223.68</v>
      </c>
      <c r="F102" s="15">
        <f t="shared" si="5"/>
        <v>34.62549944933789</v>
      </c>
      <c r="G102" s="23">
        <f t="shared" si="3"/>
        <v>-3274292.3200000003</v>
      </c>
      <c r="H102" s="31">
        <v>2441900</v>
      </c>
      <c r="I102" s="33"/>
      <c r="J102" s="32">
        <v>848803.75</v>
      </c>
      <c r="K102" s="30"/>
      <c r="L102" s="23">
        <f t="shared" si="4"/>
        <v>848803.75</v>
      </c>
      <c r="M102" s="5"/>
      <c r="N102" s="5"/>
    </row>
    <row r="103" spans="1:14" ht="15">
      <c r="A103" s="24" t="s">
        <v>16</v>
      </c>
      <c r="B103" s="25" t="s">
        <v>17</v>
      </c>
      <c r="C103" s="31">
        <v>198910</v>
      </c>
      <c r="D103" s="31">
        <v>42330</v>
      </c>
      <c r="E103" s="32">
        <v>16451.24</v>
      </c>
      <c r="F103" s="15">
        <f t="shared" si="5"/>
        <v>38.864257028112455</v>
      </c>
      <c r="G103" s="23">
        <f t="shared" si="3"/>
        <v>-25878.76</v>
      </c>
      <c r="H103" s="31">
        <v>7300</v>
      </c>
      <c r="I103" s="33"/>
      <c r="J103" s="32">
        <v>441.44</v>
      </c>
      <c r="K103" s="30"/>
      <c r="L103" s="23">
        <f t="shared" si="4"/>
        <v>441.44</v>
      </c>
      <c r="M103" s="5"/>
      <c r="N103" s="5"/>
    </row>
    <row r="104" spans="1:14" ht="15">
      <c r="A104" s="24" t="s">
        <v>18</v>
      </c>
      <c r="B104" s="25" t="s">
        <v>19</v>
      </c>
      <c r="C104" s="31">
        <v>10573600</v>
      </c>
      <c r="D104" s="31">
        <v>5317300</v>
      </c>
      <c r="E104" s="32">
        <v>4701983.07</v>
      </c>
      <c r="F104" s="15">
        <f t="shared" si="5"/>
        <v>88.42801929550713</v>
      </c>
      <c r="G104" s="23">
        <f t="shared" si="3"/>
        <v>-615316.9299999997</v>
      </c>
      <c r="H104" s="31">
        <v>5000</v>
      </c>
      <c r="I104" s="33"/>
      <c r="J104" s="32">
        <v>2000</v>
      </c>
      <c r="K104" s="30"/>
      <c r="L104" s="23">
        <f t="shared" si="4"/>
        <v>2000</v>
      </c>
      <c r="M104" s="5"/>
      <c r="N104" s="5"/>
    </row>
    <row r="105" spans="1:14" ht="15">
      <c r="A105" s="24" t="s">
        <v>20</v>
      </c>
      <c r="B105" s="25" t="s">
        <v>21</v>
      </c>
      <c r="C105" s="31">
        <v>1573060</v>
      </c>
      <c r="D105" s="31">
        <v>385600</v>
      </c>
      <c r="E105" s="32">
        <v>241872.42</v>
      </c>
      <c r="F105" s="15">
        <f t="shared" si="5"/>
        <v>62.72625</v>
      </c>
      <c r="G105" s="23">
        <f t="shared" si="3"/>
        <v>-143727.58</v>
      </c>
      <c r="H105" s="31">
        <v>43000</v>
      </c>
      <c r="I105" s="33"/>
      <c r="J105" s="32">
        <v>10349.87</v>
      </c>
      <c r="K105" s="30"/>
      <c r="L105" s="23">
        <f t="shared" si="4"/>
        <v>10349.87</v>
      </c>
      <c r="M105" s="5"/>
      <c r="N105" s="5"/>
    </row>
    <row r="106" spans="1:14" ht="15">
      <c r="A106" s="24" t="s">
        <v>22</v>
      </c>
      <c r="B106" s="25" t="s">
        <v>23</v>
      </c>
      <c r="C106" s="31">
        <v>6663960</v>
      </c>
      <c r="D106" s="31">
        <v>2031230</v>
      </c>
      <c r="E106" s="32">
        <v>1520146.38</v>
      </c>
      <c r="F106" s="15">
        <f t="shared" si="5"/>
        <v>74.83871250424619</v>
      </c>
      <c r="G106" s="23">
        <f t="shared" si="3"/>
        <v>-511083.6200000001</v>
      </c>
      <c r="H106" s="31">
        <v>194800</v>
      </c>
      <c r="I106" s="33"/>
      <c r="J106" s="32">
        <v>30543.48</v>
      </c>
      <c r="K106" s="30"/>
      <c r="L106" s="23">
        <f t="shared" si="4"/>
        <v>30543.48</v>
      </c>
      <c r="M106" s="5"/>
      <c r="N106" s="5"/>
    </row>
    <row r="107" spans="1:14" ht="15">
      <c r="A107" s="24" t="s">
        <v>44</v>
      </c>
      <c r="B107" s="25" t="s">
        <v>45</v>
      </c>
      <c r="C107" s="31">
        <v>5604780</v>
      </c>
      <c r="D107" s="31">
        <v>2705600</v>
      </c>
      <c r="E107" s="32">
        <v>2049376.44</v>
      </c>
      <c r="F107" s="15">
        <f t="shared" si="5"/>
        <v>75.74572885866351</v>
      </c>
      <c r="G107" s="23">
        <f t="shared" si="3"/>
        <v>-656223.56</v>
      </c>
      <c r="H107" s="31">
        <v>100000</v>
      </c>
      <c r="I107" s="33"/>
      <c r="J107" s="32">
        <v>20317.36</v>
      </c>
      <c r="K107" s="30"/>
      <c r="L107" s="23">
        <f t="shared" si="4"/>
        <v>20317.36</v>
      </c>
      <c r="M107" s="5"/>
      <c r="N107" s="5"/>
    </row>
    <row r="108" spans="1:14" ht="33.75">
      <c r="A108" s="24" t="s">
        <v>24</v>
      </c>
      <c r="B108" s="25" t="s">
        <v>25</v>
      </c>
      <c r="C108" s="31">
        <v>236800</v>
      </c>
      <c r="D108" s="31">
        <v>46000</v>
      </c>
      <c r="E108" s="32">
        <v>27830</v>
      </c>
      <c r="F108" s="15">
        <f t="shared" si="5"/>
        <v>60.5</v>
      </c>
      <c r="G108" s="23">
        <f t="shared" si="3"/>
        <v>-18170</v>
      </c>
      <c r="H108" s="33"/>
      <c r="I108" s="33"/>
      <c r="J108" s="32">
        <v>3920</v>
      </c>
      <c r="K108" s="30"/>
      <c r="L108" s="23">
        <f t="shared" si="4"/>
        <v>3920</v>
      </c>
      <c r="M108" s="5"/>
      <c r="N108" s="5"/>
    </row>
    <row r="109" spans="1:14" ht="22.5">
      <c r="A109" s="24" t="s">
        <v>62</v>
      </c>
      <c r="B109" s="25" t="s">
        <v>63</v>
      </c>
      <c r="C109" s="31">
        <v>7165200</v>
      </c>
      <c r="D109" s="31">
        <v>1304212</v>
      </c>
      <c r="E109" s="32">
        <v>1029871</v>
      </c>
      <c r="F109" s="15">
        <f t="shared" si="5"/>
        <v>78.96499955528702</v>
      </c>
      <c r="G109" s="23">
        <f t="shared" si="3"/>
        <v>-274341</v>
      </c>
      <c r="H109" s="33"/>
      <c r="I109" s="33"/>
      <c r="J109" s="34"/>
      <c r="K109" s="30"/>
      <c r="L109" s="23">
        <f t="shared" si="4"/>
        <v>0</v>
      </c>
      <c r="M109" s="5"/>
      <c r="N109" s="5"/>
    </row>
    <row r="110" spans="1:14" ht="15">
      <c r="A110" s="24" t="s">
        <v>66</v>
      </c>
      <c r="B110" s="25" t="s">
        <v>67</v>
      </c>
      <c r="C110" s="31">
        <v>2031500</v>
      </c>
      <c r="D110" s="31">
        <v>482100</v>
      </c>
      <c r="E110" s="32">
        <v>437116.13</v>
      </c>
      <c r="F110" s="15">
        <f t="shared" si="5"/>
        <v>90.66918274216968</v>
      </c>
      <c r="G110" s="23">
        <f t="shared" si="3"/>
        <v>-44983.869999999995</v>
      </c>
      <c r="H110" s="33"/>
      <c r="I110" s="33"/>
      <c r="J110" s="34"/>
      <c r="K110" s="30"/>
      <c r="L110" s="23">
        <f t="shared" si="4"/>
        <v>0</v>
      </c>
      <c r="M110" s="5"/>
      <c r="N110" s="5"/>
    </row>
    <row r="111" spans="1:14" ht="15">
      <c r="A111" s="24" t="s">
        <v>52</v>
      </c>
      <c r="B111" s="25" t="s">
        <v>53</v>
      </c>
      <c r="C111" s="31">
        <v>18714860</v>
      </c>
      <c r="D111" s="31">
        <v>1792460</v>
      </c>
      <c r="E111" s="32">
        <v>1141408.02</v>
      </c>
      <c r="F111" s="15">
        <f t="shared" si="5"/>
        <v>63.67829798154492</v>
      </c>
      <c r="G111" s="23">
        <f t="shared" si="3"/>
        <v>-651051.98</v>
      </c>
      <c r="H111" s="33"/>
      <c r="I111" s="33"/>
      <c r="J111" s="34"/>
      <c r="K111" s="30"/>
      <c r="L111" s="23">
        <f t="shared" si="4"/>
        <v>0</v>
      </c>
      <c r="M111" s="5"/>
      <c r="N111" s="5"/>
    </row>
    <row r="112" spans="1:14" ht="15">
      <c r="A112" s="24" t="s">
        <v>26</v>
      </c>
      <c r="B112" s="25" t="s">
        <v>27</v>
      </c>
      <c r="C112" s="31">
        <v>451144</v>
      </c>
      <c r="D112" s="31">
        <v>134417</v>
      </c>
      <c r="E112" s="32">
        <v>65951.58</v>
      </c>
      <c r="F112" s="15">
        <f t="shared" si="5"/>
        <v>49.064909944426674</v>
      </c>
      <c r="G112" s="23">
        <f t="shared" si="3"/>
        <v>-68465.42</v>
      </c>
      <c r="H112" s="31">
        <v>43200</v>
      </c>
      <c r="I112" s="33"/>
      <c r="J112" s="32">
        <v>9883.77</v>
      </c>
      <c r="K112" s="30"/>
      <c r="L112" s="23">
        <f t="shared" si="4"/>
        <v>9883.77</v>
      </c>
      <c r="M112" s="5"/>
      <c r="N112" s="5"/>
    </row>
    <row r="113" spans="1:14" ht="22.5">
      <c r="A113" s="24" t="s">
        <v>28</v>
      </c>
      <c r="B113" s="25" t="s">
        <v>29</v>
      </c>
      <c r="C113" s="33"/>
      <c r="D113" s="33"/>
      <c r="E113" s="34"/>
      <c r="F113" s="15"/>
      <c r="G113" s="23">
        <f t="shared" si="3"/>
        <v>0</v>
      </c>
      <c r="H113" s="31">
        <v>3247100</v>
      </c>
      <c r="I113" s="31">
        <v>74400</v>
      </c>
      <c r="J113" s="32">
        <v>609383.99</v>
      </c>
      <c r="K113" s="30" t="s">
        <v>119</v>
      </c>
      <c r="L113" s="23">
        <f t="shared" si="4"/>
        <v>534983.99</v>
      </c>
      <c r="M113" s="5"/>
      <c r="N113" s="5"/>
    </row>
    <row r="114" spans="1:14" ht="22.5">
      <c r="A114" s="24" t="s">
        <v>54</v>
      </c>
      <c r="B114" s="25" t="s">
        <v>55</v>
      </c>
      <c r="C114" s="31"/>
      <c r="D114" s="33"/>
      <c r="E114" s="34"/>
      <c r="F114" s="15"/>
      <c r="G114" s="23">
        <f t="shared" si="3"/>
        <v>0</v>
      </c>
      <c r="H114" s="31">
        <v>2890277</v>
      </c>
      <c r="I114" s="31">
        <v>267598</v>
      </c>
      <c r="J114" s="32">
        <v>637603.98</v>
      </c>
      <c r="K114" s="30" t="s">
        <v>116</v>
      </c>
      <c r="L114" s="23">
        <f t="shared" si="4"/>
        <v>370005.98</v>
      </c>
      <c r="M114" s="5"/>
      <c r="N114" s="5"/>
    </row>
    <row r="115" spans="1:14" ht="15">
      <c r="A115" s="24" t="s">
        <v>56</v>
      </c>
      <c r="B115" s="25" t="s">
        <v>57</v>
      </c>
      <c r="C115" s="31"/>
      <c r="D115" s="33"/>
      <c r="E115" s="34"/>
      <c r="F115" s="15"/>
      <c r="G115" s="23">
        <f t="shared" si="3"/>
        <v>0</v>
      </c>
      <c r="H115" s="31">
        <v>1998650</v>
      </c>
      <c r="I115" s="31">
        <v>742236</v>
      </c>
      <c r="J115" s="32">
        <v>589686.48</v>
      </c>
      <c r="K115" s="30">
        <f>J115/I115%</f>
        <v>79.44730247522351</v>
      </c>
      <c r="L115" s="23">
        <f t="shared" si="4"/>
        <v>-152549.52000000002</v>
      </c>
      <c r="M115" s="5"/>
      <c r="N115" s="5"/>
    </row>
    <row r="116" spans="1:14" ht="15">
      <c r="A116" s="24" t="s">
        <v>58</v>
      </c>
      <c r="B116" s="25" t="s">
        <v>59</v>
      </c>
      <c r="C116" s="31"/>
      <c r="D116" s="33"/>
      <c r="E116" s="34"/>
      <c r="F116" s="15"/>
      <c r="G116" s="23">
        <f t="shared" si="3"/>
        <v>0</v>
      </c>
      <c r="H116" s="31">
        <v>29039</v>
      </c>
      <c r="I116" s="31">
        <v>29039</v>
      </c>
      <c r="J116" s="32">
        <v>29038.2</v>
      </c>
      <c r="K116" s="30">
        <f>J116/I116%</f>
        <v>99.99724508419712</v>
      </c>
      <c r="L116" s="23">
        <f t="shared" si="4"/>
        <v>-0.7999999999992724</v>
      </c>
      <c r="M116" s="5"/>
      <c r="N116" s="5"/>
    </row>
    <row r="117" spans="1:14" ht="14.25">
      <c r="A117" s="4" t="s">
        <v>70</v>
      </c>
      <c r="B117" s="11" t="s">
        <v>71</v>
      </c>
      <c r="C117" s="16">
        <f>SUM(C118:C133)</f>
        <v>17376320</v>
      </c>
      <c r="D117" s="16">
        <f>SUM(D118:D133)</f>
        <v>4395109</v>
      </c>
      <c r="E117" s="17">
        <f>SUM(E118:E133)</f>
        <v>3703323.78</v>
      </c>
      <c r="F117" s="14">
        <f t="shared" si="5"/>
        <v>84.26011232030878</v>
      </c>
      <c r="G117" s="18">
        <f t="shared" si="3"/>
        <v>-691785.2200000002</v>
      </c>
      <c r="H117" s="16">
        <f>SUM(H118:H133)</f>
        <v>1987039</v>
      </c>
      <c r="I117" s="16">
        <f>SUM(I118:I133)</f>
        <v>271322</v>
      </c>
      <c r="J117" s="17">
        <f>SUM(J118:J133)</f>
        <v>74214.95000000001</v>
      </c>
      <c r="K117" s="28">
        <f>J117/I117%</f>
        <v>27.35308968679282</v>
      </c>
      <c r="L117" s="18">
        <f t="shared" si="4"/>
        <v>-197107.05</v>
      </c>
      <c r="M117" s="5"/>
      <c r="N117" s="5"/>
    </row>
    <row r="118" spans="1:14" ht="15">
      <c r="A118" s="24" t="s">
        <v>8</v>
      </c>
      <c r="B118" s="25" t="s">
        <v>9</v>
      </c>
      <c r="C118" s="31">
        <v>6849889</v>
      </c>
      <c r="D118" s="31">
        <v>1653000</v>
      </c>
      <c r="E118" s="32">
        <v>1652951.9</v>
      </c>
      <c r="F118" s="15">
        <f t="shared" si="5"/>
        <v>99.99709013914095</v>
      </c>
      <c r="G118" s="23">
        <f t="shared" si="3"/>
        <v>-48.10000000009313</v>
      </c>
      <c r="H118" s="33"/>
      <c r="I118" s="33"/>
      <c r="J118" s="34"/>
      <c r="K118" s="30"/>
      <c r="L118" s="23">
        <f t="shared" si="4"/>
        <v>0</v>
      </c>
      <c r="M118" s="5"/>
      <c r="N118" s="5"/>
    </row>
    <row r="119" spans="1:14" ht="15">
      <c r="A119" s="24" t="s">
        <v>10</v>
      </c>
      <c r="B119" s="25" t="s">
        <v>11</v>
      </c>
      <c r="C119" s="31">
        <v>2491511</v>
      </c>
      <c r="D119" s="31">
        <v>600039</v>
      </c>
      <c r="E119" s="32">
        <v>597109.02</v>
      </c>
      <c r="F119" s="15">
        <f t="shared" si="5"/>
        <v>99.51170173938694</v>
      </c>
      <c r="G119" s="23">
        <f t="shared" si="3"/>
        <v>-2929.9799999999814</v>
      </c>
      <c r="H119" s="33"/>
      <c r="I119" s="33"/>
      <c r="J119" s="34"/>
      <c r="K119" s="30"/>
      <c r="L119" s="23">
        <f t="shared" si="4"/>
        <v>0</v>
      </c>
      <c r="M119" s="5"/>
      <c r="N119" s="5"/>
    </row>
    <row r="120" spans="1:14" ht="15">
      <c r="A120" s="24" t="s">
        <v>12</v>
      </c>
      <c r="B120" s="25" t="s">
        <v>13</v>
      </c>
      <c r="C120" s="31">
        <v>741221</v>
      </c>
      <c r="D120" s="31">
        <v>290559</v>
      </c>
      <c r="E120" s="32">
        <v>232959.8</v>
      </c>
      <c r="F120" s="15">
        <f t="shared" si="5"/>
        <v>80.17641855870924</v>
      </c>
      <c r="G120" s="23">
        <f t="shared" si="3"/>
        <v>-57599.20000000001</v>
      </c>
      <c r="H120" s="33"/>
      <c r="I120" s="33"/>
      <c r="J120" s="32">
        <v>61737.71</v>
      </c>
      <c r="K120" s="30"/>
      <c r="L120" s="23">
        <f t="shared" si="4"/>
        <v>61737.71</v>
      </c>
      <c r="M120" s="5"/>
      <c r="N120" s="5"/>
    </row>
    <row r="121" spans="1:14" ht="15">
      <c r="A121" s="24" t="s">
        <v>40</v>
      </c>
      <c r="B121" s="25" t="s">
        <v>41</v>
      </c>
      <c r="C121" s="31">
        <v>150200</v>
      </c>
      <c r="D121" s="31">
        <v>46970</v>
      </c>
      <c r="E121" s="32">
        <v>32450</v>
      </c>
      <c r="F121" s="15">
        <f t="shared" si="5"/>
        <v>69.08665105386417</v>
      </c>
      <c r="G121" s="23">
        <f t="shared" si="3"/>
        <v>-14520</v>
      </c>
      <c r="H121" s="33"/>
      <c r="I121" s="33"/>
      <c r="J121" s="34"/>
      <c r="K121" s="30"/>
      <c r="L121" s="23">
        <f t="shared" si="4"/>
        <v>0</v>
      </c>
      <c r="M121" s="5"/>
      <c r="N121" s="5"/>
    </row>
    <row r="122" spans="1:14" ht="15">
      <c r="A122" s="24" t="s">
        <v>42</v>
      </c>
      <c r="B122" s="25" t="s">
        <v>43</v>
      </c>
      <c r="C122" s="31">
        <v>3222425</v>
      </c>
      <c r="D122" s="31">
        <v>728467</v>
      </c>
      <c r="E122" s="32">
        <v>613762.55</v>
      </c>
      <c r="F122" s="15">
        <f t="shared" si="5"/>
        <v>84.25399503340577</v>
      </c>
      <c r="G122" s="23">
        <f t="shared" si="3"/>
        <v>-114704.44999999995</v>
      </c>
      <c r="H122" s="33"/>
      <c r="I122" s="33"/>
      <c r="J122" s="32">
        <v>5197.09</v>
      </c>
      <c r="K122" s="30"/>
      <c r="L122" s="23">
        <f t="shared" si="4"/>
        <v>5197.09</v>
      </c>
      <c r="M122" s="5"/>
      <c r="N122" s="5"/>
    </row>
    <row r="123" spans="1:14" ht="15">
      <c r="A123" s="24" t="s">
        <v>14</v>
      </c>
      <c r="B123" s="25" t="s">
        <v>15</v>
      </c>
      <c r="C123" s="31">
        <v>590813</v>
      </c>
      <c r="D123" s="31">
        <v>316360</v>
      </c>
      <c r="E123" s="32">
        <v>190940.95</v>
      </c>
      <c r="F123" s="15">
        <f t="shared" si="5"/>
        <v>60.355591730939445</v>
      </c>
      <c r="G123" s="23">
        <f t="shared" si="3"/>
        <v>-125419.04999999999</v>
      </c>
      <c r="H123" s="33"/>
      <c r="I123" s="33"/>
      <c r="J123" s="32">
        <v>3406</v>
      </c>
      <c r="K123" s="30"/>
      <c r="L123" s="23">
        <f t="shared" si="4"/>
        <v>3406</v>
      </c>
      <c r="M123" s="5"/>
      <c r="N123" s="5"/>
    </row>
    <row r="124" spans="1:14" ht="15">
      <c r="A124" s="24" t="s">
        <v>16</v>
      </c>
      <c r="B124" s="25" t="s">
        <v>17</v>
      </c>
      <c r="C124" s="31">
        <v>19411</v>
      </c>
      <c r="D124" s="31">
        <v>8616</v>
      </c>
      <c r="E124" s="32">
        <v>3276</v>
      </c>
      <c r="F124" s="15">
        <f t="shared" si="5"/>
        <v>38.022284122562674</v>
      </c>
      <c r="G124" s="23">
        <f t="shared" si="3"/>
        <v>-5340</v>
      </c>
      <c r="H124" s="33"/>
      <c r="I124" s="33"/>
      <c r="J124" s="34"/>
      <c r="K124" s="30"/>
      <c r="L124" s="23">
        <f t="shared" si="4"/>
        <v>0</v>
      </c>
      <c r="M124" s="5"/>
      <c r="N124" s="5"/>
    </row>
    <row r="125" spans="1:14" ht="15">
      <c r="A125" s="24" t="s">
        <v>18</v>
      </c>
      <c r="B125" s="25" t="s">
        <v>19</v>
      </c>
      <c r="C125" s="31">
        <v>741499</v>
      </c>
      <c r="D125" s="31">
        <v>349698</v>
      </c>
      <c r="E125" s="32">
        <v>96461.32</v>
      </c>
      <c r="F125" s="15">
        <f t="shared" si="5"/>
        <v>27.584178348174714</v>
      </c>
      <c r="G125" s="23">
        <f t="shared" si="3"/>
        <v>-253236.68</v>
      </c>
      <c r="H125" s="33"/>
      <c r="I125" s="33"/>
      <c r="J125" s="34"/>
      <c r="K125" s="30"/>
      <c r="L125" s="23">
        <f t="shared" si="4"/>
        <v>0</v>
      </c>
      <c r="M125" s="5"/>
      <c r="N125" s="5"/>
    </row>
    <row r="126" spans="1:14" ht="15">
      <c r="A126" s="24" t="s">
        <v>20</v>
      </c>
      <c r="B126" s="25" t="s">
        <v>21</v>
      </c>
      <c r="C126" s="31">
        <v>231164</v>
      </c>
      <c r="D126" s="31">
        <v>33800</v>
      </c>
      <c r="E126" s="32">
        <v>24387.85</v>
      </c>
      <c r="F126" s="15">
        <f t="shared" si="5"/>
        <v>72.1534023668639</v>
      </c>
      <c r="G126" s="23">
        <f t="shared" si="3"/>
        <v>-9412.150000000001</v>
      </c>
      <c r="H126" s="33"/>
      <c r="I126" s="33"/>
      <c r="J126" s="34"/>
      <c r="K126" s="30"/>
      <c r="L126" s="23">
        <f t="shared" si="4"/>
        <v>0</v>
      </c>
      <c r="M126" s="5"/>
      <c r="N126" s="5"/>
    </row>
    <row r="127" spans="1:14" ht="15">
      <c r="A127" s="24" t="s">
        <v>22</v>
      </c>
      <c r="B127" s="25" t="s">
        <v>23</v>
      </c>
      <c r="C127" s="31">
        <v>506500</v>
      </c>
      <c r="D127" s="31">
        <v>107600</v>
      </c>
      <c r="E127" s="32">
        <v>94972.35</v>
      </c>
      <c r="F127" s="15">
        <f t="shared" si="5"/>
        <v>88.2642657992565</v>
      </c>
      <c r="G127" s="23">
        <f t="shared" si="3"/>
        <v>-12627.649999999994</v>
      </c>
      <c r="H127" s="33"/>
      <c r="I127" s="33"/>
      <c r="J127" s="34"/>
      <c r="K127" s="30"/>
      <c r="L127" s="23">
        <f t="shared" si="4"/>
        <v>0</v>
      </c>
      <c r="M127" s="5"/>
      <c r="N127" s="5"/>
    </row>
    <row r="128" spans="1:14" ht="15">
      <c r="A128" s="24" t="s">
        <v>44</v>
      </c>
      <c r="B128" s="25" t="s">
        <v>45</v>
      </c>
      <c r="C128" s="31">
        <v>525537</v>
      </c>
      <c r="D128" s="31">
        <v>246700</v>
      </c>
      <c r="E128" s="32">
        <v>163837.65</v>
      </c>
      <c r="F128" s="15">
        <f t="shared" si="5"/>
        <v>66.41169436562626</v>
      </c>
      <c r="G128" s="23">
        <f t="shared" si="3"/>
        <v>-82862.35</v>
      </c>
      <c r="H128" s="33"/>
      <c r="I128" s="33"/>
      <c r="J128" s="34"/>
      <c r="K128" s="30"/>
      <c r="L128" s="23">
        <f t="shared" si="4"/>
        <v>0</v>
      </c>
      <c r="M128" s="5"/>
      <c r="N128" s="5"/>
    </row>
    <row r="129" spans="1:14" ht="33.75">
      <c r="A129" s="24" t="s">
        <v>24</v>
      </c>
      <c r="B129" s="25" t="s">
        <v>25</v>
      </c>
      <c r="C129" s="31">
        <v>1299950</v>
      </c>
      <c r="D129" s="31">
        <v>11100</v>
      </c>
      <c r="E129" s="34"/>
      <c r="F129" s="15">
        <f t="shared" si="5"/>
        <v>0</v>
      </c>
      <c r="G129" s="23">
        <f t="shared" si="3"/>
        <v>-11100</v>
      </c>
      <c r="H129" s="33"/>
      <c r="I129" s="33"/>
      <c r="J129" s="34"/>
      <c r="K129" s="30"/>
      <c r="L129" s="23">
        <f t="shared" si="4"/>
        <v>0</v>
      </c>
      <c r="M129" s="5"/>
      <c r="N129" s="5"/>
    </row>
    <row r="130" spans="1:14" ht="15">
      <c r="A130" s="24" t="s">
        <v>26</v>
      </c>
      <c r="B130" s="25" t="s">
        <v>27</v>
      </c>
      <c r="C130" s="31">
        <v>6200</v>
      </c>
      <c r="D130" s="31">
        <v>2200</v>
      </c>
      <c r="E130" s="32">
        <v>214.39</v>
      </c>
      <c r="F130" s="15">
        <f t="shared" si="5"/>
        <v>9.745</v>
      </c>
      <c r="G130" s="23">
        <f t="shared" si="3"/>
        <v>-1985.6100000000001</v>
      </c>
      <c r="H130" s="33"/>
      <c r="I130" s="33"/>
      <c r="J130" s="32">
        <v>30.16</v>
      </c>
      <c r="K130" s="30"/>
      <c r="L130" s="23">
        <f t="shared" si="4"/>
        <v>30.16</v>
      </c>
      <c r="M130" s="5"/>
      <c r="N130" s="5"/>
    </row>
    <row r="131" spans="1:14" ht="22.5">
      <c r="A131" s="24" t="s">
        <v>28</v>
      </c>
      <c r="B131" s="25" t="s">
        <v>29</v>
      </c>
      <c r="C131" s="33"/>
      <c r="D131" s="33"/>
      <c r="E131" s="34"/>
      <c r="F131" s="15"/>
      <c r="G131" s="23">
        <f t="shared" si="3"/>
        <v>0</v>
      </c>
      <c r="H131" s="31">
        <v>255500</v>
      </c>
      <c r="I131" s="31">
        <v>5500</v>
      </c>
      <c r="J131" s="32">
        <v>3843.99</v>
      </c>
      <c r="K131" s="30">
        <f>J131/I131%</f>
        <v>69.89072727272728</v>
      </c>
      <c r="L131" s="23">
        <f t="shared" si="4"/>
        <v>-1656.0100000000002</v>
      </c>
      <c r="M131" s="5"/>
      <c r="N131" s="5"/>
    </row>
    <row r="132" spans="1:14" ht="22.5">
      <c r="A132" s="24" t="s">
        <v>54</v>
      </c>
      <c r="B132" s="25" t="s">
        <v>55</v>
      </c>
      <c r="C132" s="33"/>
      <c r="D132" s="33"/>
      <c r="E132" s="34"/>
      <c r="F132" s="15"/>
      <c r="G132" s="23">
        <f t="shared" si="3"/>
        <v>0</v>
      </c>
      <c r="H132" s="31">
        <v>543</v>
      </c>
      <c r="I132" s="31">
        <v>543</v>
      </c>
      <c r="J132" s="34"/>
      <c r="K132" s="30">
        <f>J132/I132%</f>
        <v>0</v>
      </c>
      <c r="L132" s="23">
        <f t="shared" si="4"/>
        <v>-543</v>
      </c>
      <c r="M132" s="5"/>
      <c r="N132" s="5"/>
    </row>
    <row r="133" spans="1:14" ht="15">
      <c r="A133" s="24" t="s">
        <v>56</v>
      </c>
      <c r="B133" s="25" t="s">
        <v>57</v>
      </c>
      <c r="C133" s="31"/>
      <c r="D133" s="33"/>
      <c r="E133" s="34"/>
      <c r="F133" s="14"/>
      <c r="G133" s="23">
        <f t="shared" si="3"/>
        <v>0</v>
      </c>
      <c r="H133" s="31">
        <v>1730996</v>
      </c>
      <c r="I133" s="31">
        <v>265279</v>
      </c>
      <c r="J133" s="34"/>
      <c r="K133" s="30">
        <f>J133/I133%</f>
        <v>0</v>
      </c>
      <c r="L133" s="23">
        <f t="shared" si="4"/>
        <v>-265279</v>
      </c>
      <c r="M133" s="5"/>
      <c r="N133" s="5"/>
    </row>
    <row r="134" spans="1:14" ht="28.5">
      <c r="A134" s="4" t="s">
        <v>72</v>
      </c>
      <c r="B134" s="11" t="s">
        <v>73</v>
      </c>
      <c r="C134" s="16">
        <f>SUM(C135:C156)</f>
        <v>92544999</v>
      </c>
      <c r="D134" s="16">
        <f>SUM(D135:D156)</f>
        <v>22669054</v>
      </c>
      <c r="E134" s="17">
        <f>SUM(E135:E156)</f>
        <v>20797227.83</v>
      </c>
      <c r="F134" s="14">
        <f t="shared" si="5"/>
        <v>91.74281304372029</v>
      </c>
      <c r="G134" s="18">
        <f t="shared" si="3"/>
        <v>-1871826.1700000018</v>
      </c>
      <c r="H134" s="16">
        <f>SUM(H135:H156)</f>
        <v>7372021</v>
      </c>
      <c r="I134" s="16">
        <f>SUM(I135:I156)</f>
        <v>661200</v>
      </c>
      <c r="J134" s="17">
        <f>SUM(J135:J156)</f>
        <v>395925.74</v>
      </c>
      <c r="K134" s="28">
        <f>J134/I134%</f>
        <v>59.8798759830611</v>
      </c>
      <c r="L134" s="18">
        <f t="shared" si="4"/>
        <v>-265274.26</v>
      </c>
      <c r="M134" s="5"/>
      <c r="N134" s="5"/>
    </row>
    <row r="135" spans="1:14" ht="15">
      <c r="A135" s="24" t="s">
        <v>8</v>
      </c>
      <c r="B135" s="25" t="s">
        <v>9</v>
      </c>
      <c r="C135" s="31">
        <v>22292003</v>
      </c>
      <c r="D135" s="31">
        <v>5515809</v>
      </c>
      <c r="E135" s="32">
        <v>5335151.61</v>
      </c>
      <c r="F135" s="15">
        <f aca="true" t="shared" si="6" ref="F135:F190">E135/D135%</f>
        <v>96.72473448591133</v>
      </c>
      <c r="G135" s="23">
        <f aca="true" t="shared" si="7" ref="G135:G190">E135-D135</f>
        <v>-180657.38999999966</v>
      </c>
      <c r="H135" s="31">
        <v>464540</v>
      </c>
      <c r="I135" s="33"/>
      <c r="J135" s="32">
        <v>61982.68</v>
      </c>
      <c r="K135" s="30"/>
      <c r="L135" s="23">
        <f aca="true" t="shared" si="8" ref="L135:L190">J135-I135</f>
        <v>61982.68</v>
      </c>
      <c r="M135" s="5"/>
      <c r="N135" s="5"/>
    </row>
    <row r="136" spans="1:14" ht="15">
      <c r="A136" s="24" t="s">
        <v>10</v>
      </c>
      <c r="B136" s="25" t="s">
        <v>11</v>
      </c>
      <c r="C136" s="31">
        <v>8091997</v>
      </c>
      <c r="D136" s="31">
        <v>1996296</v>
      </c>
      <c r="E136" s="32">
        <v>1902289.46</v>
      </c>
      <c r="F136" s="15">
        <f t="shared" si="6"/>
        <v>95.29095184281289</v>
      </c>
      <c r="G136" s="23">
        <f t="shared" si="7"/>
        <v>-94006.54000000004</v>
      </c>
      <c r="H136" s="31">
        <v>168629</v>
      </c>
      <c r="I136" s="33"/>
      <c r="J136" s="32">
        <v>22899.23</v>
      </c>
      <c r="K136" s="30"/>
      <c r="L136" s="23">
        <f t="shared" si="8"/>
        <v>22899.23</v>
      </c>
      <c r="M136" s="5"/>
      <c r="N136" s="5"/>
    </row>
    <row r="137" spans="1:14" ht="15">
      <c r="A137" s="24" t="s">
        <v>12</v>
      </c>
      <c r="B137" s="25" t="s">
        <v>13</v>
      </c>
      <c r="C137" s="31">
        <v>4101037</v>
      </c>
      <c r="D137" s="31">
        <v>470399</v>
      </c>
      <c r="E137" s="32">
        <v>276636.34</v>
      </c>
      <c r="F137" s="15">
        <f t="shared" si="6"/>
        <v>58.80887076715725</v>
      </c>
      <c r="G137" s="23">
        <f t="shared" si="7"/>
        <v>-193762.65999999997</v>
      </c>
      <c r="H137" s="31">
        <v>111890</v>
      </c>
      <c r="I137" s="33"/>
      <c r="J137" s="32">
        <v>74422.97</v>
      </c>
      <c r="K137" s="30"/>
      <c r="L137" s="23">
        <f t="shared" si="8"/>
        <v>74422.97</v>
      </c>
      <c r="M137" s="5"/>
      <c r="N137" s="5"/>
    </row>
    <row r="138" spans="1:14" ht="15">
      <c r="A138" s="24" t="s">
        <v>40</v>
      </c>
      <c r="B138" s="25" t="s">
        <v>41</v>
      </c>
      <c r="C138" s="31">
        <v>2000</v>
      </c>
      <c r="D138" s="33"/>
      <c r="E138" s="34"/>
      <c r="F138" s="15"/>
      <c r="G138" s="23">
        <f t="shared" si="7"/>
        <v>0</v>
      </c>
      <c r="H138" s="33"/>
      <c r="I138" s="33"/>
      <c r="J138" s="34"/>
      <c r="K138" s="30"/>
      <c r="L138" s="23">
        <f t="shared" si="8"/>
        <v>0</v>
      </c>
      <c r="M138" s="5"/>
      <c r="N138" s="5"/>
    </row>
    <row r="139" spans="1:14" ht="15">
      <c r="A139" s="24" t="s">
        <v>42</v>
      </c>
      <c r="B139" s="25" t="s">
        <v>43</v>
      </c>
      <c r="C139" s="31">
        <v>75716</v>
      </c>
      <c r="D139" s="31">
        <v>13451</v>
      </c>
      <c r="E139" s="32">
        <v>13153.1</v>
      </c>
      <c r="F139" s="15">
        <f t="shared" si="6"/>
        <v>97.7852947736228</v>
      </c>
      <c r="G139" s="23">
        <f t="shared" si="7"/>
        <v>-297.89999999999964</v>
      </c>
      <c r="H139" s="33"/>
      <c r="I139" s="33"/>
      <c r="J139" s="34"/>
      <c r="K139" s="30"/>
      <c r="L139" s="23">
        <f t="shared" si="8"/>
        <v>0</v>
      </c>
      <c r="M139" s="5"/>
      <c r="N139" s="5"/>
    </row>
    <row r="140" spans="1:14" ht="15">
      <c r="A140" s="24" t="s">
        <v>14</v>
      </c>
      <c r="B140" s="25" t="s">
        <v>15</v>
      </c>
      <c r="C140" s="31">
        <v>4860193</v>
      </c>
      <c r="D140" s="31">
        <v>798849</v>
      </c>
      <c r="E140" s="32">
        <v>335450.13</v>
      </c>
      <c r="F140" s="15">
        <f t="shared" si="6"/>
        <v>41.99168178216409</v>
      </c>
      <c r="G140" s="23">
        <f t="shared" si="7"/>
        <v>-463398.87</v>
      </c>
      <c r="H140" s="31">
        <v>111729</v>
      </c>
      <c r="I140" s="33"/>
      <c r="J140" s="32">
        <v>66601.79</v>
      </c>
      <c r="K140" s="30"/>
      <c r="L140" s="23">
        <f t="shared" si="8"/>
        <v>66601.79</v>
      </c>
      <c r="M140" s="5"/>
      <c r="N140" s="5"/>
    </row>
    <row r="141" spans="1:14" ht="15">
      <c r="A141" s="24" t="s">
        <v>16</v>
      </c>
      <c r="B141" s="25" t="s">
        <v>17</v>
      </c>
      <c r="C141" s="31">
        <v>169010</v>
      </c>
      <c r="D141" s="31">
        <v>43353</v>
      </c>
      <c r="E141" s="32">
        <v>10100.81</v>
      </c>
      <c r="F141" s="15">
        <f t="shared" si="6"/>
        <v>23.298987382649415</v>
      </c>
      <c r="G141" s="23">
        <f t="shared" si="7"/>
        <v>-33252.19</v>
      </c>
      <c r="H141" s="31">
        <v>30276</v>
      </c>
      <c r="I141" s="33"/>
      <c r="J141" s="32">
        <v>4143.26</v>
      </c>
      <c r="K141" s="30"/>
      <c r="L141" s="23">
        <f t="shared" si="8"/>
        <v>4143.26</v>
      </c>
      <c r="M141" s="5"/>
      <c r="N141" s="5"/>
    </row>
    <row r="142" spans="1:14" ht="15">
      <c r="A142" s="24" t="s">
        <v>18</v>
      </c>
      <c r="B142" s="25" t="s">
        <v>19</v>
      </c>
      <c r="C142" s="31">
        <v>3624365</v>
      </c>
      <c r="D142" s="31">
        <v>1590395</v>
      </c>
      <c r="E142" s="32">
        <v>1063143.77</v>
      </c>
      <c r="F142" s="15">
        <f t="shared" si="6"/>
        <v>66.8477812115858</v>
      </c>
      <c r="G142" s="23">
        <f t="shared" si="7"/>
        <v>-527251.23</v>
      </c>
      <c r="H142" s="31">
        <v>132971</v>
      </c>
      <c r="I142" s="33"/>
      <c r="J142" s="32">
        <v>36260.05</v>
      </c>
      <c r="K142" s="30"/>
      <c r="L142" s="23">
        <f t="shared" si="8"/>
        <v>36260.05</v>
      </c>
      <c r="M142" s="5"/>
      <c r="N142" s="5"/>
    </row>
    <row r="143" spans="1:14" ht="15">
      <c r="A143" s="24" t="s">
        <v>20</v>
      </c>
      <c r="B143" s="25" t="s">
        <v>21</v>
      </c>
      <c r="C143" s="31">
        <v>142236</v>
      </c>
      <c r="D143" s="31">
        <v>36766</v>
      </c>
      <c r="E143" s="32">
        <v>23361.87</v>
      </c>
      <c r="F143" s="15">
        <f t="shared" si="6"/>
        <v>63.54204971984986</v>
      </c>
      <c r="G143" s="23">
        <f t="shared" si="7"/>
        <v>-13404.130000000001</v>
      </c>
      <c r="H143" s="31">
        <v>36511</v>
      </c>
      <c r="I143" s="33"/>
      <c r="J143" s="32">
        <v>7715.16</v>
      </c>
      <c r="K143" s="30"/>
      <c r="L143" s="23">
        <f t="shared" si="8"/>
        <v>7715.16</v>
      </c>
      <c r="M143" s="5"/>
      <c r="N143" s="5"/>
    </row>
    <row r="144" spans="1:14" ht="15">
      <c r="A144" s="24" t="s">
        <v>22</v>
      </c>
      <c r="B144" s="25" t="s">
        <v>23</v>
      </c>
      <c r="C144" s="31">
        <v>911404</v>
      </c>
      <c r="D144" s="31">
        <v>241855</v>
      </c>
      <c r="E144" s="32">
        <v>172353.8</v>
      </c>
      <c r="F144" s="15">
        <f t="shared" si="6"/>
        <v>71.26327758367616</v>
      </c>
      <c r="G144" s="23">
        <f t="shared" si="7"/>
        <v>-69501.20000000001</v>
      </c>
      <c r="H144" s="31">
        <v>64848</v>
      </c>
      <c r="I144" s="33"/>
      <c r="J144" s="32">
        <v>19024.71</v>
      </c>
      <c r="K144" s="30"/>
      <c r="L144" s="23">
        <f t="shared" si="8"/>
        <v>19024.71</v>
      </c>
      <c r="M144" s="5"/>
      <c r="N144" s="5"/>
    </row>
    <row r="145" spans="1:14" ht="15">
      <c r="A145" s="24" t="s">
        <v>44</v>
      </c>
      <c r="B145" s="25" t="s">
        <v>45</v>
      </c>
      <c r="C145" s="31">
        <v>39846</v>
      </c>
      <c r="D145" s="31">
        <v>19030</v>
      </c>
      <c r="E145" s="32">
        <v>10094.39</v>
      </c>
      <c r="F145" s="15">
        <f t="shared" si="6"/>
        <v>53.04461376773515</v>
      </c>
      <c r="G145" s="23">
        <f t="shared" si="7"/>
        <v>-8935.61</v>
      </c>
      <c r="H145" s="31">
        <v>2250</v>
      </c>
      <c r="I145" s="33"/>
      <c r="J145" s="32">
        <v>601.63</v>
      </c>
      <c r="K145" s="30"/>
      <c r="L145" s="23">
        <f t="shared" si="8"/>
        <v>601.63</v>
      </c>
      <c r="M145" s="5"/>
      <c r="N145" s="5"/>
    </row>
    <row r="146" spans="1:14" ht="15">
      <c r="A146" s="24" t="s">
        <v>46</v>
      </c>
      <c r="B146" s="25" t="s">
        <v>47</v>
      </c>
      <c r="C146" s="31">
        <v>68400</v>
      </c>
      <c r="D146" s="31">
        <v>3623</v>
      </c>
      <c r="E146" s="34"/>
      <c r="F146" s="15">
        <f t="shared" si="6"/>
        <v>0</v>
      </c>
      <c r="G146" s="23">
        <f t="shared" si="7"/>
        <v>-3623</v>
      </c>
      <c r="H146" s="33"/>
      <c r="I146" s="33"/>
      <c r="J146" s="34"/>
      <c r="K146" s="30"/>
      <c r="L146" s="23">
        <f t="shared" si="8"/>
        <v>0</v>
      </c>
      <c r="M146" s="5"/>
      <c r="N146" s="5"/>
    </row>
    <row r="147" spans="1:14" ht="33.75">
      <c r="A147" s="24" t="s">
        <v>24</v>
      </c>
      <c r="B147" s="25" t="s">
        <v>25</v>
      </c>
      <c r="C147" s="31">
        <v>410250</v>
      </c>
      <c r="D147" s="31">
        <v>53520</v>
      </c>
      <c r="E147" s="32">
        <v>9310</v>
      </c>
      <c r="F147" s="15">
        <f t="shared" si="6"/>
        <v>17.395366218236173</v>
      </c>
      <c r="G147" s="23">
        <f t="shared" si="7"/>
        <v>-44210</v>
      </c>
      <c r="H147" s="31">
        <v>4500</v>
      </c>
      <c r="I147" s="33"/>
      <c r="J147" s="32">
        <v>1340</v>
      </c>
      <c r="K147" s="30"/>
      <c r="L147" s="23">
        <f t="shared" si="8"/>
        <v>1340</v>
      </c>
      <c r="M147" s="5"/>
      <c r="N147" s="5"/>
    </row>
    <row r="148" spans="1:14" ht="22.5">
      <c r="A148" s="24" t="s">
        <v>62</v>
      </c>
      <c r="B148" s="25" t="s">
        <v>63</v>
      </c>
      <c r="C148" s="31">
        <v>44605823</v>
      </c>
      <c r="D148" s="31">
        <v>11137722</v>
      </c>
      <c r="E148" s="32">
        <v>10916428.62</v>
      </c>
      <c r="F148" s="15">
        <f t="shared" si="6"/>
        <v>98.0131181223593</v>
      </c>
      <c r="G148" s="23">
        <f t="shared" si="7"/>
        <v>-221293.38000000082</v>
      </c>
      <c r="H148" s="33"/>
      <c r="I148" s="33"/>
      <c r="J148" s="34"/>
      <c r="K148" s="30"/>
      <c r="L148" s="23">
        <f t="shared" si="8"/>
        <v>0</v>
      </c>
      <c r="M148" s="5"/>
      <c r="N148" s="5"/>
    </row>
    <row r="149" spans="1:14" ht="15">
      <c r="A149" s="24" t="s">
        <v>50</v>
      </c>
      <c r="B149" s="25" t="s">
        <v>51</v>
      </c>
      <c r="C149" s="31">
        <v>3099159</v>
      </c>
      <c r="D149" s="31">
        <v>736000</v>
      </c>
      <c r="E149" s="32">
        <v>721711.98</v>
      </c>
      <c r="F149" s="15">
        <f t="shared" si="6"/>
        <v>98.05869293478261</v>
      </c>
      <c r="G149" s="23">
        <f t="shared" si="7"/>
        <v>-14288.020000000019</v>
      </c>
      <c r="H149" s="33"/>
      <c r="I149" s="33"/>
      <c r="J149" s="34"/>
      <c r="K149" s="30"/>
      <c r="L149" s="23">
        <f t="shared" si="8"/>
        <v>0</v>
      </c>
      <c r="M149" s="5"/>
      <c r="N149" s="5"/>
    </row>
    <row r="150" spans="1:14" ht="15">
      <c r="A150" s="24" t="s">
        <v>52</v>
      </c>
      <c r="B150" s="25" t="s">
        <v>53</v>
      </c>
      <c r="C150" s="31">
        <v>21654</v>
      </c>
      <c r="D150" s="31">
        <v>2000</v>
      </c>
      <c r="E150" s="32">
        <v>2000</v>
      </c>
      <c r="F150" s="15">
        <f t="shared" si="6"/>
        <v>100</v>
      </c>
      <c r="G150" s="23">
        <f t="shared" si="7"/>
        <v>0</v>
      </c>
      <c r="H150" s="31">
        <v>4700</v>
      </c>
      <c r="I150" s="33"/>
      <c r="J150" s="34"/>
      <c r="K150" s="30"/>
      <c r="L150" s="23">
        <f t="shared" si="8"/>
        <v>0</v>
      </c>
      <c r="M150" s="5"/>
      <c r="N150" s="5"/>
    </row>
    <row r="151" spans="1:14" ht="15">
      <c r="A151" s="24" t="s">
        <v>26</v>
      </c>
      <c r="B151" s="25" t="s">
        <v>27</v>
      </c>
      <c r="C151" s="31">
        <v>29906</v>
      </c>
      <c r="D151" s="31">
        <v>9986</v>
      </c>
      <c r="E151" s="32">
        <v>6041.95</v>
      </c>
      <c r="F151" s="15">
        <f t="shared" si="6"/>
        <v>60.50420588824354</v>
      </c>
      <c r="G151" s="23">
        <f t="shared" si="7"/>
        <v>-3944.05</v>
      </c>
      <c r="H151" s="31">
        <v>76992</v>
      </c>
      <c r="I151" s="33"/>
      <c r="J151" s="32">
        <v>19755.82</v>
      </c>
      <c r="K151" s="30"/>
      <c r="L151" s="23">
        <f t="shared" si="8"/>
        <v>19755.82</v>
      </c>
      <c r="M151" s="5"/>
      <c r="N151" s="5"/>
    </row>
    <row r="152" spans="1:14" ht="22.5">
      <c r="A152" s="24" t="s">
        <v>28</v>
      </c>
      <c r="B152" s="25" t="s">
        <v>29</v>
      </c>
      <c r="C152" s="31"/>
      <c r="D152" s="33"/>
      <c r="E152" s="34"/>
      <c r="F152" s="15"/>
      <c r="G152" s="23">
        <f t="shared" si="7"/>
        <v>0</v>
      </c>
      <c r="H152" s="31">
        <v>1522500</v>
      </c>
      <c r="I152" s="31">
        <v>110000</v>
      </c>
      <c r="J152" s="32">
        <v>81178.44</v>
      </c>
      <c r="K152" s="30">
        <f>J152/I152%</f>
        <v>73.79858181818182</v>
      </c>
      <c r="L152" s="23">
        <f t="shared" si="8"/>
        <v>-28821.559999999998</v>
      </c>
      <c r="M152" s="5"/>
      <c r="N152" s="5"/>
    </row>
    <row r="153" spans="1:14" ht="15">
      <c r="A153" s="24" t="s">
        <v>56</v>
      </c>
      <c r="B153" s="25" t="s">
        <v>57</v>
      </c>
      <c r="C153" s="31"/>
      <c r="D153" s="33"/>
      <c r="E153" s="34"/>
      <c r="F153" s="15"/>
      <c r="G153" s="23">
        <f t="shared" si="7"/>
        <v>0</v>
      </c>
      <c r="H153" s="31">
        <v>3492185</v>
      </c>
      <c r="I153" s="31">
        <v>285000</v>
      </c>
      <c r="J153" s="34"/>
      <c r="K153" s="30">
        <f>J153/I153%</f>
        <v>0</v>
      </c>
      <c r="L153" s="23">
        <f t="shared" si="8"/>
        <v>-285000</v>
      </c>
      <c r="M153" s="5"/>
      <c r="N153" s="5"/>
    </row>
    <row r="154" spans="1:14" ht="15">
      <c r="A154" s="24" t="s">
        <v>58</v>
      </c>
      <c r="B154" s="25" t="s">
        <v>59</v>
      </c>
      <c r="C154" s="31"/>
      <c r="D154" s="33"/>
      <c r="E154" s="34"/>
      <c r="F154" s="15"/>
      <c r="G154" s="23">
        <f t="shared" si="7"/>
        <v>0</v>
      </c>
      <c r="H154" s="31">
        <v>152500</v>
      </c>
      <c r="I154" s="33"/>
      <c r="J154" s="34"/>
      <c r="K154" s="30"/>
      <c r="L154" s="23">
        <f t="shared" si="8"/>
        <v>0</v>
      </c>
      <c r="M154" s="5"/>
      <c r="N154" s="5"/>
    </row>
    <row r="155" spans="1:14" ht="22.5">
      <c r="A155" s="24" t="s">
        <v>74</v>
      </c>
      <c r="B155" s="25" t="s">
        <v>75</v>
      </c>
      <c r="C155" s="31"/>
      <c r="D155" s="33"/>
      <c r="E155" s="34"/>
      <c r="F155" s="15"/>
      <c r="G155" s="23">
        <f t="shared" si="7"/>
        <v>0</v>
      </c>
      <c r="H155" s="31">
        <v>65000</v>
      </c>
      <c r="I155" s="33"/>
      <c r="J155" s="34"/>
      <c r="K155" s="30"/>
      <c r="L155" s="23">
        <f t="shared" si="8"/>
        <v>0</v>
      </c>
      <c r="M155" s="5"/>
      <c r="N155" s="5"/>
    </row>
    <row r="156" spans="1:14" ht="22.5">
      <c r="A156" s="24" t="s">
        <v>30</v>
      </c>
      <c r="B156" s="25" t="s">
        <v>31</v>
      </c>
      <c r="C156" s="31"/>
      <c r="D156" s="33"/>
      <c r="E156" s="34"/>
      <c r="F156" s="15"/>
      <c r="G156" s="23">
        <f t="shared" si="7"/>
        <v>0</v>
      </c>
      <c r="H156" s="31">
        <v>930000</v>
      </c>
      <c r="I156" s="31">
        <v>266200</v>
      </c>
      <c r="J156" s="34"/>
      <c r="K156" s="30">
        <f>J156/I156%</f>
        <v>0</v>
      </c>
      <c r="L156" s="23">
        <f t="shared" si="8"/>
        <v>-266200</v>
      </c>
      <c r="M156" s="5"/>
      <c r="N156" s="5"/>
    </row>
    <row r="157" spans="1:14" ht="28.5">
      <c r="A157" s="4" t="s">
        <v>76</v>
      </c>
      <c r="B157" s="11" t="s">
        <v>77</v>
      </c>
      <c r="C157" s="16">
        <f>C158</f>
        <v>600000</v>
      </c>
      <c r="D157" s="16">
        <f>D158</f>
        <v>84482</v>
      </c>
      <c r="E157" s="17">
        <f>E158</f>
        <v>0</v>
      </c>
      <c r="F157" s="14">
        <f t="shared" si="6"/>
        <v>0</v>
      </c>
      <c r="G157" s="18">
        <f t="shared" si="7"/>
        <v>-84482</v>
      </c>
      <c r="H157" s="16">
        <f>H158</f>
        <v>0</v>
      </c>
      <c r="I157" s="16">
        <f>I158</f>
        <v>0</v>
      </c>
      <c r="J157" s="17">
        <f>J158</f>
        <v>0</v>
      </c>
      <c r="K157" s="28"/>
      <c r="L157" s="18">
        <f t="shared" si="8"/>
        <v>0</v>
      </c>
      <c r="M157" s="5"/>
      <c r="N157" s="5"/>
    </row>
    <row r="158" spans="1:14" ht="33.75">
      <c r="A158" s="24" t="s">
        <v>24</v>
      </c>
      <c r="B158" s="25" t="s">
        <v>25</v>
      </c>
      <c r="C158" s="31">
        <v>600000</v>
      </c>
      <c r="D158" s="31">
        <v>84482</v>
      </c>
      <c r="E158" s="34"/>
      <c r="F158" s="15">
        <f t="shared" si="6"/>
        <v>0</v>
      </c>
      <c r="G158" s="23">
        <f t="shared" si="7"/>
        <v>-84482</v>
      </c>
      <c r="H158" s="33"/>
      <c r="I158" s="33"/>
      <c r="J158" s="36"/>
      <c r="K158" s="28"/>
      <c r="L158" s="23">
        <f t="shared" si="8"/>
        <v>0</v>
      </c>
      <c r="M158" s="5"/>
      <c r="N158" s="5"/>
    </row>
    <row r="159" spans="1:14" ht="42.75">
      <c r="A159" s="4" t="s">
        <v>0</v>
      </c>
      <c r="B159" s="11" t="s">
        <v>1</v>
      </c>
      <c r="C159" s="16">
        <f>SUM(C160:C166)</f>
        <v>2768200</v>
      </c>
      <c r="D159" s="16">
        <f>SUM(D160:D166)</f>
        <v>2558200</v>
      </c>
      <c r="E159" s="17">
        <f>SUM(E160:E166)</f>
        <v>2538200</v>
      </c>
      <c r="F159" s="14">
        <f t="shared" si="6"/>
        <v>99.21820029708388</v>
      </c>
      <c r="G159" s="18">
        <f t="shared" si="7"/>
        <v>-20000</v>
      </c>
      <c r="H159" s="16">
        <f>SUM(H160:H166)</f>
        <v>10380298</v>
      </c>
      <c r="I159" s="16">
        <f>SUM(I160:I166)</f>
        <v>2095361</v>
      </c>
      <c r="J159" s="17">
        <f>SUM(J160:J166)</f>
        <v>1645423.27</v>
      </c>
      <c r="K159" s="28">
        <f>J159/I159%</f>
        <v>78.52695883907356</v>
      </c>
      <c r="L159" s="18">
        <f t="shared" si="8"/>
        <v>-449937.73</v>
      </c>
      <c r="M159" s="5"/>
      <c r="N159" s="5"/>
    </row>
    <row r="160" spans="1:14" ht="15">
      <c r="A160" s="24" t="s">
        <v>14</v>
      </c>
      <c r="B160" s="25" t="s">
        <v>15</v>
      </c>
      <c r="C160" s="31">
        <v>248200</v>
      </c>
      <c r="D160" s="31">
        <v>38200</v>
      </c>
      <c r="E160" s="32">
        <v>38200</v>
      </c>
      <c r="F160" s="15">
        <f t="shared" si="6"/>
        <v>100</v>
      </c>
      <c r="G160" s="23">
        <f t="shared" si="7"/>
        <v>0</v>
      </c>
      <c r="H160" s="33"/>
      <c r="I160" s="33"/>
      <c r="J160" s="34"/>
      <c r="K160" s="30"/>
      <c r="L160" s="23">
        <f t="shared" si="8"/>
        <v>0</v>
      </c>
      <c r="M160" s="5"/>
      <c r="N160" s="5"/>
    </row>
    <row r="161" spans="1:14" ht="33.75">
      <c r="A161" s="24" t="s">
        <v>24</v>
      </c>
      <c r="B161" s="25" t="s">
        <v>25</v>
      </c>
      <c r="C161" s="31">
        <v>2520000</v>
      </c>
      <c r="D161" s="31">
        <v>2520000</v>
      </c>
      <c r="E161" s="32">
        <v>2500000</v>
      </c>
      <c r="F161" s="15">
        <f t="shared" si="6"/>
        <v>99.2063492063492</v>
      </c>
      <c r="G161" s="23">
        <f t="shared" si="7"/>
        <v>-20000</v>
      </c>
      <c r="H161" s="33"/>
      <c r="I161" s="33"/>
      <c r="J161" s="34"/>
      <c r="K161" s="30"/>
      <c r="L161" s="23">
        <f t="shared" si="8"/>
        <v>0</v>
      </c>
      <c r="M161" s="5"/>
      <c r="N161" s="5"/>
    </row>
    <row r="162" spans="1:14" ht="22.5">
      <c r="A162" s="24" t="s">
        <v>78</v>
      </c>
      <c r="B162" s="25" t="s">
        <v>79</v>
      </c>
      <c r="C162" s="31"/>
      <c r="D162" s="33"/>
      <c r="E162" s="34"/>
      <c r="F162" s="15"/>
      <c r="G162" s="23">
        <f t="shared" si="7"/>
        <v>0</v>
      </c>
      <c r="H162" s="31">
        <v>466480</v>
      </c>
      <c r="I162" s="31">
        <v>2368</v>
      </c>
      <c r="J162" s="32">
        <v>2367.56</v>
      </c>
      <c r="K162" s="30">
        <f aca="true" t="shared" si="9" ref="K162:K169">J162/I162%</f>
        <v>99.98141891891892</v>
      </c>
      <c r="L162" s="23">
        <f t="shared" si="8"/>
        <v>-0.44000000000005457</v>
      </c>
      <c r="M162" s="5"/>
      <c r="N162" s="5"/>
    </row>
    <row r="163" spans="1:14" ht="15">
      <c r="A163" s="24" t="s">
        <v>56</v>
      </c>
      <c r="B163" s="25" t="s">
        <v>57</v>
      </c>
      <c r="C163" s="31"/>
      <c r="D163" s="33"/>
      <c r="E163" s="34"/>
      <c r="F163" s="15"/>
      <c r="G163" s="23">
        <f t="shared" si="7"/>
        <v>0</v>
      </c>
      <c r="H163" s="31">
        <v>8749560</v>
      </c>
      <c r="I163" s="31">
        <v>945684</v>
      </c>
      <c r="J163" s="32">
        <v>945682.37</v>
      </c>
      <c r="K163" s="30">
        <f t="shared" si="9"/>
        <v>99.99982763798478</v>
      </c>
      <c r="L163" s="23">
        <f t="shared" si="8"/>
        <v>-1.6300000000046566</v>
      </c>
      <c r="M163" s="5"/>
      <c r="N163" s="5"/>
    </row>
    <row r="164" spans="1:14" ht="15">
      <c r="A164" s="24" t="s">
        <v>58</v>
      </c>
      <c r="B164" s="25" t="s">
        <v>59</v>
      </c>
      <c r="C164" s="31"/>
      <c r="D164" s="33"/>
      <c r="E164" s="34"/>
      <c r="F164" s="15"/>
      <c r="G164" s="23">
        <f t="shared" si="7"/>
        <v>0</v>
      </c>
      <c r="H164" s="31">
        <v>831369</v>
      </c>
      <c r="I164" s="31">
        <v>831369</v>
      </c>
      <c r="J164" s="32">
        <v>753848.08</v>
      </c>
      <c r="K164" s="30">
        <f t="shared" si="9"/>
        <v>90.67550991196447</v>
      </c>
      <c r="L164" s="23">
        <f t="shared" si="8"/>
        <v>-77520.92000000004</v>
      </c>
      <c r="M164" s="5"/>
      <c r="N164" s="5"/>
    </row>
    <row r="165" spans="1:14" ht="15">
      <c r="A165" s="24" t="s">
        <v>98</v>
      </c>
      <c r="B165" s="26" t="s">
        <v>99</v>
      </c>
      <c r="C165" s="31"/>
      <c r="D165" s="33"/>
      <c r="E165" s="34"/>
      <c r="F165" s="15"/>
      <c r="G165" s="23">
        <f t="shared" si="7"/>
        <v>0</v>
      </c>
      <c r="H165" s="31">
        <v>544537</v>
      </c>
      <c r="I165" s="31">
        <v>368852</v>
      </c>
      <c r="J165" s="32"/>
      <c r="K165" s="30">
        <f t="shared" si="9"/>
        <v>0</v>
      </c>
      <c r="L165" s="23">
        <f t="shared" si="8"/>
        <v>-368852</v>
      </c>
      <c r="M165" s="5"/>
      <c r="N165" s="5"/>
    </row>
    <row r="166" spans="1:14" ht="15">
      <c r="A166" s="24" t="s">
        <v>2</v>
      </c>
      <c r="B166" s="26" t="s">
        <v>3</v>
      </c>
      <c r="C166" s="31"/>
      <c r="D166" s="33"/>
      <c r="E166" s="34"/>
      <c r="F166" s="15"/>
      <c r="G166" s="23">
        <f t="shared" si="7"/>
        <v>0</v>
      </c>
      <c r="H166" s="31">
        <v>-211648</v>
      </c>
      <c r="I166" s="31">
        <v>-52912</v>
      </c>
      <c r="J166" s="32">
        <v>-56474.74</v>
      </c>
      <c r="K166" s="30">
        <f t="shared" si="9"/>
        <v>106.73333081342606</v>
      </c>
      <c r="L166" s="23">
        <f t="shared" si="8"/>
        <v>-3562.739999999998</v>
      </c>
      <c r="M166" s="5"/>
      <c r="N166" s="5"/>
    </row>
    <row r="167" spans="1:14" ht="28.5">
      <c r="A167" s="4" t="s">
        <v>80</v>
      </c>
      <c r="B167" s="11" t="s">
        <v>81</v>
      </c>
      <c r="C167" s="16">
        <f>SUM(C168:C171)</f>
        <v>4453579</v>
      </c>
      <c r="D167" s="16">
        <f>SUM(D168:D171)</f>
        <v>3134773</v>
      </c>
      <c r="E167" s="17">
        <f>SUM(E168:E171)</f>
        <v>1021240.47</v>
      </c>
      <c r="F167" s="14">
        <f t="shared" si="6"/>
        <v>32.57781249232401</v>
      </c>
      <c r="G167" s="18">
        <f t="shared" si="7"/>
        <v>-2113532.5300000003</v>
      </c>
      <c r="H167" s="16">
        <f>SUM(H168:H171)</f>
        <v>133068688</v>
      </c>
      <c r="I167" s="16">
        <f>SUM(I168:I171)</f>
        <v>13416920</v>
      </c>
      <c r="J167" s="17">
        <f>SUM(J168:J171)</f>
        <v>3561787.5300000003</v>
      </c>
      <c r="K167" s="28">
        <f t="shared" si="9"/>
        <v>26.546983435840716</v>
      </c>
      <c r="L167" s="18">
        <f t="shared" si="8"/>
        <v>-9855132.469999999</v>
      </c>
      <c r="M167" s="5"/>
      <c r="N167" s="5"/>
    </row>
    <row r="168" spans="1:14" ht="15">
      <c r="A168" s="24" t="s">
        <v>14</v>
      </c>
      <c r="B168" s="25" t="s">
        <v>15</v>
      </c>
      <c r="C168" s="31">
        <v>4453579</v>
      </c>
      <c r="D168" s="31">
        <v>3134773</v>
      </c>
      <c r="E168" s="32">
        <v>1021240.47</v>
      </c>
      <c r="F168" s="15">
        <f t="shared" si="6"/>
        <v>32.57781249232401</v>
      </c>
      <c r="G168" s="23">
        <f t="shared" si="7"/>
        <v>-2113532.5300000003</v>
      </c>
      <c r="H168" s="31">
        <v>755567</v>
      </c>
      <c r="I168" s="31">
        <v>755567</v>
      </c>
      <c r="J168" s="32">
        <v>755560.39</v>
      </c>
      <c r="K168" s="30">
        <f t="shared" si="9"/>
        <v>99.99912516031007</v>
      </c>
      <c r="L168" s="23">
        <f t="shared" si="8"/>
        <v>-6.60999999998603</v>
      </c>
      <c r="M168" s="5"/>
      <c r="N168" s="5"/>
    </row>
    <row r="169" spans="1:14" ht="22.5">
      <c r="A169" s="24" t="s">
        <v>78</v>
      </c>
      <c r="B169" s="25" t="s">
        <v>79</v>
      </c>
      <c r="C169" s="31"/>
      <c r="D169" s="33"/>
      <c r="E169" s="34"/>
      <c r="F169" s="15"/>
      <c r="G169" s="23">
        <f t="shared" si="7"/>
        <v>0</v>
      </c>
      <c r="H169" s="31">
        <v>36507924</v>
      </c>
      <c r="I169" s="31">
        <v>5501249</v>
      </c>
      <c r="J169" s="32">
        <v>646169.58</v>
      </c>
      <c r="K169" s="30">
        <f t="shared" si="9"/>
        <v>11.745870437786037</v>
      </c>
      <c r="L169" s="23">
        <f t="shared" si="8"/>
        <v>-4855079.42</v>
      </c>
      <c r="M169" s="5"/>
      <c r="N169" s="5"/>
    </row>
    <row r="170" spans="1:14" ht="15">
      <c r="A170" s="24" t="s">
        <v>56</v>
      </c>
      <c r="B170" s="25" t="s">
        <v>57</v>
      </c>
      <c r="C170" s="31"/>
      <c r="D170" s="33"/>
      <c r="E170" s="34"/>
      <c r="F170" s="15"/>
      <c r="G170" s="23">
        <f t="shared" si="7"/>
        <v>0</v>
      </c>
      <c r="H170" s="31">
        <v>69377</v>
      </c>
      <c r="I170" s="33"/>
      <c r="J170" s="34"/>
      <c r="K170" s="30"/>
      <c r="L170" s="23">
        <f t="shared" si="8"/>
        <v>0</v>
      </c>
      <c r="M170" s="5"/>
      <c r="N170" s="5"/>
    </row>
    <row r="171" spans="1:14" ht="15">
      <c r="A171" s="24" t="s">
        <v>58</v>
      </c>
      <c r="B171" s="25" t="s">
        <v>59</v>
      </c>
      <c r="C171" s="31"/>
      <c r="D171" s="33"/>
      <c r="E171" s="34"/>
      <c r="F171" s="15"/>
      <c r="G171" s="23">
        <f t="shared" si="7"/>
        <v>0</v>
      </c>
      <c r="H171" s="31">
        <v>95735820</v>
      </c>
      <c r="I171" s="31">
        <v>7160104</v>
      </c>
      <c r="J171" s="32">
        <v>2160057.56</v>
      </c>
      <c r="K171" s="30">
        <f>J171/I171%</f>
        <v>30.167963482094677</v>
      </c>
      <c r="L171" s="23">
        <f t="shared" si="8"/>
        <v>-5000046.4399999995</v>
      </c>
      <c r="M171" s="5"/>
      <c r="N171" s="5"/>
    </row>
    <row r="172" spans="1:14" ht="28.5">
      <c r="A172" s="4" t="s">
        <v>82</v>
      </c>
      <c r="B172" s="11" t="s">
        <v>83</v>
      </c>
      <c r="C172" s="16">
        <f>C173</f>
        <v>75200</v>
      </c>
      <c r="D172" s="16">
        <f>D173</f>
        <v>75200</v>
      </c>
      <c r="E172" s="17">
        <f>E173</f>
        <v>75200</v>
      </c>
      <c r="F172" s="14">
        <f t="shared" si="6"/>
        <v>100</v>
      </c>
      <c r="G172" s="18">
        <f t="shared" si="7"/>
        <v>0</v>
      </c>
      <c r="H172" s="16">
        <f>H173</f>
        <v>0</v>
      </c>
      <c r="I172" s="16">
        <f>I173</f>
        <v>0</v>
      </c>
      <c r="J172" s="17">
        <f>J173</f>
        <v>0</v>
      </c>
      <c r="K172" s="28"/>
      <c r="L172" s="18">
        <f t="shared" si="8"/>
        <v>0</v>
      </c>
      <c r="M172" s="5"/>
      <c r="N172" s="5"/>
    </row>
    <row r="173" spans="1:14" ht="33.75">
      <c r="A173" s="24" t="s">
        <v>24</v>
      </c>
      <c r="B173" s="25" t="s">
        <v>25</v>
      </c>
      <c r="C173" s="31">
        <v>75200</v>
      </c>
      <c r="D173" s="31">
        <v>75200</v>
      </c>
      <c r="E173" s="32">
        <v>75200</v>
      </c>
      <c r="F173" s="15">
        <f t="shared" si="6"/>
        <v>100</v>
      </c>
      <c r="G173" s="23">
        <f t="shared" si="7"/>
        <v>0</v>
      </c>
      <c r="H173" s="33"/>
      <c r="I173" s="33"/>
      <c r="J173" s="36"/>
      <c r="K173" s="28"/>
      <c r="L173" s="23">
        <f t="shared" si="8"/>
        <v>0</v>
      </c>
      <c r="M173" s="5"/>
      <c r="N173" s="5"/>
    </row>
    <row r="174" spans="1:14" ht="28.5">
      <c r="A174" s="4" t="s">
        <v>4</v>
      </c>
      <c r="B174" s="11" t="s">
        <v>5</v>
      </c>
      <c r="C174" s="16">
        <f>SUM(C175:C177)</f>
        <v>1500000</v>
      </c>
      <c r="D174" s="16">
        <f>SUM(D175:D177)</f>
        <v>347000</v>
      </c>
      <c r="E174" s="17">
        <f>SUM(E175:E177)</f>
        <v>237000</v>
      </c>
      <c r="F174" s="14">
        <f t="shared" si="6"/>
        <v>68.29971181556196</v>
      </c>
      <c r="G174" s="18">
        <f t="shared" si="7"/>
        <v>-110000</v>
      </c>
      <c r="H174" s="16">
        <f>SUM(H175:H177)</f>
        <v>806086</v>
      </c>
      <c r="I174" s="16">
        <f>SUM(I175:I177)</f>
        <v>806086</v>
      </c>
      <c r="J174" s="17">
        <f>SUM(J175:J177)</f>
        <v>-490171.75</v>
      </c>
      <c r="K174" s="28">
        <f>J174/I174%</f>
        <v>-60.808865307175665</v>
      </c>
      <c r="L174" s="18">
        <f t="shared" si="8"/>
        <v>-1296257.75</v>
      </c>
      <c r="M174" s="5"/>
      <c r="N174" s="5"/>
    </row>
    <row r="175" spans="1:14" ht="33.75">
      <c r="A175" s="24" t="s">
        <v>24</v>
      </c>
      <c r="B175" s="25" t="s">
        <v>25</v>
      </c>
      <c r="C175" s="31">
        <v>1000000</v>
      </c>
      <c r="D175" s="31">
        <v>347000</v>
      </c>
      <c r="E175" s="32">
        <v>237000</v>
      </c>
      <c r="F175" s="15">
        <f t="shared" si="6"/>
        <v>68.29971181556196</v>
      </c>
      <c r="G175" s="23">
        <f t="shared" si="7"/>
        <v>-110000</v>
      </c>
      <c r="H175" s="33"/>
      <c r="I175" s="33"/>
      <c r="J175" s="36"/>
      <c r="K175" s="28"/>
      <c r="L175" s="23">
        <f t="shared" si="8"/>
        <v>0</v>
      </c>
      <c r="M175" s="5"/>
      <c r="N175" s="5"/>
    </row>
    <row r="176" spans="1:14" ht="15">
      <c r="A176" s="24" t="s">
        <v>98</v>
      </c>
      <c r="B176" s="26" t="s">
        <v>99</v>
      </c>
      <c r="C176" s="31">
        <v>500000</v>
      </c>
      <c r="D176" s="33"/>
      <c r="E176" s="34"/>
      <c r="F176" s="14"/>
      <c r="G176" s="23">
        <f t="shared" si="7"/>
        <v>0</v>
      </c>
      <c r="H176" s="31">
        <v>3806086</v>
      </c>
      <c r="I176" s="31">
        <v>1506086</v>
      </c>
      <c r="J176" s="32">
        <v>209828.25</v>
      </c>
      <c r="K176" s="28">
        <f>J176/I176%</f>
        <v>13.93202313812093</v>
      </c>
      <c r="L176" s="23">
        <f t="shared" si="8"/>
        <v>-1296257.75</v>
      </c>
      <c r="M176" s="5"/>
      <c r="N176" s="5"/>
    </row>
    <row r="177" spans="1:14" ht="15">
      <c r="A177" s="24" t="s">
        <v>2</v>
      </c>
      <c r="B177" s="26" t="s">
        <v>3</v>
      </c>
      <c r="C177" s="31"/>
      <c r="D177" s="33"/>
      <c r="E177" s="34"/>
      <c r="F177" s="14"/>
      <c r="G177" s="23">
        <f t="shared" si="7"/>
        <v>0</v>
      </c>
      <c r="H177" s="31">
        <v>-3000000</v>
      </c>
      <c r="I177" s="31">
        <v>-700000</v>
      </c>
      <c r="J177" s="31">
        <v>-700000</v>
      </c>
      <c r="K177" s="28">
        <f>J177/I177%</f>
        <v>100</v>
      </c>
      <c r="L177" s="23">
        <f t="shared" si="8"/>
        <v>0</v>
      </c>
      <c r="M177" s="5"/>
      <c r="N177" s="5"/>
    </row>
    <row r="178" spans="1:14" ht="28.5">
      <c r="A178" s="4" t="s">
        <v>84</v>
      </c>
      <c r="B178" s="11" t="s">
        <v>85</v>
      </c>
      <c r="C178" s="16">
        <f>SUM(C179:C180)</f>
        <v>0</v>
      </c>
      <c r="D178" s="16">
        <f>SUM(D179:D180)</f>
        <v>0</v>
      </c>
      <c r="E178" s="17">
        <f>SUM(E179:E180)</f>
        <v>0</v>
      </c>
      <c r="F178" s="14"/>
      <c r="G178" s="18">
        <f t="shared" si="7"/>
        <v>0</v>
      </c>
      <c r="H178" s="16">
        <f>SUM(H179:H180)</f>
        <v>201696</v>
      </c>
      <c r="I178" s="16">
        <f>SUM(I179:I180)</f>
        <v>0</v>
      </c>
      <c r="J178" s="17">
        <f>SUM(J179:J180)</f>
        <v>0</v>
      </c>
      <c r="K178" s="28"/>
      <c r="L178" s="18">
        <f t="shared" si="8"/>
        <v>0</v>
      </c>
      <c r="M178" s="5"/>
      <c r="N178" s="5"/>
    </row>
    <row r="179" spans="1:14" ht="22.5">
      <c r="A179" s="24" t="s">
        <v>48</v>
      </c>
      <c r="B179" s="25" t="s">
        <v>49</v>
      </c>
      <c r="C179" s="31"/>
      <c r="D179" s="33"/>
      <c r="E179" s="34"/>
      <c r="F179" s="14"/>
      <c r="G179" s="23">
        <f t="shared" si="7"/>
        <v>0</v>
      </c>
      <c r="H179" s="31">
        <v>99917</v>
      </c>
      <c r="I179" s="33"/>
      <c r="J179" s="36"/>
      <c r="K179" s="28"/>
      <c r="L179" s="23">
        <f t="shared" si="8"/>
        <v>0</v>
      </c>
      <c r="M179" s="5"/>
      <c r="N179" s="5"/>
    </row>
    <row r="180" spans="1:14" ht="33.75">
      <c r="A180" s="24" t="s">
        <v>24</v>
      </c>
      <c r="B180" s="25" t="s">
        <v>25</v>
      </c>
      <c r="C180" s="31"/>
      <c r="D180" s="33"/>
      <c r="E180" s="34"/>
      <c r="F180" s="14"/>
      <c r="G180" s="23">
        <f t="shared" si="7"/>
        <v>0</v>
      </c>
      <c r="H180" s="31">
        <v>101779</v>
      </c>
      <c r="I180" s="33"/>
      <c r="J180" s="36"/>
      <c r="K180" s="28"/>
      <c r="L180" s="23">
        <f t="shared" si="8"/>
        <v>0</v>
      </c>
      <c r="M180" s="5"/>
      <c r="N180" s="5"/>
    </row>
    <row r="181" spans="1:14" ht="28.5">
      <c r="A181" s="4" t="s">
        <v>86</v>
      </c>
      <c r="B181" s="11" t="s">
        <v>87</v>
      </c>
      <c r="C181" s="16">
        <f>C182</f>
        <v>0</v>
      </c>
      <c r="D181" s="16">
        <f>D182</f>
        <v>0</v>
      </c>
      <c r="E181" s="17">
        <f>E182</f>
        <v>0</v>
      </c>
      <c r="F181" s="14"/>
      <c r="G181" s="18">
        <f t="shared" si="7"/>
        <v>0</v>
      </c>
      <c r="H181" s="16">
        <f>H182</f>
        <v>5583100</v>
      </c>
      <c r="I181" s="16">
        <f>I182</f>
        <v>1583100</v>
      </c>
      <c r="J181" s="17">
        <f>J182</f>
        <v>1583100</v>
      </c>
      <c r="K181" s="28">
        <f>J181/I181%</f>
        <v>100</v>
      </c>
      <c r="L181" s="18">
        <f t="shared" si="8"/>
        <v>0</v>
      </c>
      <c r="M181" s="5"/>
      <c r="N181" s="5"/>
    </row>
    <row r="182" spans="1:14" ht="33.75">
      <c r="A182" s="24" t="s">
        <v>24</v>
      </c>
      <c r="B182" s="25" t="s">
        <v>25</v>
      </c>
      <c r="C182" s="31"/>
      <c r="D182" s="33"/>
      <c r="E182" s="34"/>
      <c r="F182" s="14"/>
      <c r="G182" s="23">
        <f t="shared" si="7"/>
        <v>0</v>
      </c>
      <c r="H182" s="31">
        <v>5583100</v>
      </c>
      <c r="I182" s="31">
        <v>1583100</v>
      </c>
      <c r="J182" s="32">
        <v>1583100</v>
      </c>
      <c r="K182" s="30">
        <f>J182/I182%</f>
        <v>100</v>
      </c>
      <c r="L182" s="23">
        <f t="shared" si="8"/>
        <v>0</v>
      </c>
      <c r="M182" s="5"/>
      <c r="N182" s="5"/>
    </row>
    <row r="183" spans="1:14" ht="28.5">
      <c r="A183" s="4" t="s">
        <v>88</v>
      </c>
      <c r="B183" s="11" t="s">
        <v>89</v>
      </c>
      <c r="C183" s="16">
        <f>C184</f>
        <v>692500</v>
      </c>
      <c r="D183" s="16">
        <f>D184</f>
        <v>71458</v>
      </c>
      <c r="E183" s="17">
        <f>E184</f>
        <v>13227.37</v>
      </c>
      <c r="F183" s="14">
        <f t="shared" si="6"/>
        <v>18.510691595062834</v>
      </c>
      <c r="G183" s="18">
        <f t="shared" si="7"/>
        <v>-58230.63</v>
      </c>
      <c r="H183" s="16">
        <f>H184</f>
        <v>0</v>
      </c>
      <c r="I183" s="16">
        <f>I184</f>
        <v>0</v>
      </c>
      <c r="J183" s="17">
        <f>J184</f>
        <v>0</v>
      </c>
      <c r="K183" s="28"/>
      <c r="L183" s="18">
        <f t="shared" si="8"/>
        <v>0</v>
      </c>
      <c r="M183" s="5"/>
      <c r="N183" s="5"/>
    </row>
    <row r="184" spans="1:14" ht="33.75">
      <c r="A184" s="24" t="s">
        <v>24</v>
      </c>
      <c r="B184" s="25" t="s">
        <v>25</v>
      </c>
      <c r="C184" s="31">
        <v>692500</v>
      </c>
      <c r="D184" s="31">
        <v>71458</v>
      </c>
      <c r="E184" s="32">
        <v>13227.37</v>
      </c>
      <c r="F184" s="15">
        <f t="shared" si="6"/>
        <v>18.510691595062834</v>
      </c>
      <c r="G184" s="23">
        <f t="shared" si="7"/>
        <v>-58230.63</v>
      </c>
      <c r="H184" s="33"/>
      <c r="I184" s="33"/>
      <c r="J184" s="36"/>
      <c r="K184" s="28"/>
      <c r="L184" s="23">
        <f t="shared" si="8"/>
        <v>0</v>
      </c>
      <c r="M184" s="5"/>
      <c r="N184" s="5"/>
    </row>
    <row r="185" spans="1:14" ht="42.75">
      <c r="A185" s="4" t="s">
        <v>90</v>
      </c>
      <c r="B185" s="11" t="s">
        <v>91</v>
      </c>
      <c r="C185" s="16">
        <f>SUM(C186:C188)</f>
        <v>2664752060</v>
      </c>
      <c r="D185" s="16">
        <f>SUM(D186:D188)</f>
        <v>553714344</v>
      </c>
      <c r="E185" s="17">
        <f>SUM(E186:E188)</f>
        <v>513014037.7</v>
      </c>
      <c r="F185" s="14">
        <f t="shared" si="6"/>
        <v>92.64958425928008</v>
      </c>
      <c r="G185" s="18">
        <f t="shared" si="7"/>
        <v>-40700306.30000001</v>
      </c>
      <c r="H185" s="16">
        <f>SUM(H186:H188)</f>
        <v>21547051</v>
      </c>
      <c r="I185" s="16">
        <f>SUM(I186:I188)</f>
        <v>18127051</v>
      </c>
      <c r="J185" s="17">
        <f>SUM(J186:J188)</f>
        <v>5739218.17</v>
      </c>
      <c r="K185" s="28">
        <f>J185/I185%</f>
        <v>31.66106924948796</v>
      </c>
      <c r="L185" s="18">
        <f t="shared" si="8"/>
        <v>-12387832.83</v>
      </c>
      <c r="M185" s="5"/>
      <c r="N185" s="5"/>
    </row>
    <row r="186" spans="1:14" ht="22.5">
      <c r="A186" s="24" t="s">
        <v>92</v>
      </c>
      <c r="B186" s="25" t="s">
        <v>93</v>
      </c>
      <c r="C186" s="31">
        <v>2625299300</v>
      </c>
      <c r="D186" s="31">
        <v>543436865</v>
      </c>
      <c r="E186" s="32">
        <v>513014037.7</v>
      </c>
      <c r="F186" s="15">
        <f t="shared" si="6"/>
        <v>94.40177336883465</v>
      </c>
      <c r="G186" s="23">
        <f t="shared" si="7"/>
        <v>-30422827.300000012</v>
      </c>
      <c r="H186" s="31">
        <v>1052348</v>
      </c>
      <c r="I186" s="31">
        <v>1052348</v>
      </c>
      <c r="J186" s="32">
        <v>696919.06</v>
      </c>
      <c r="K186" s="30">
        <f>J186/I186%</f>
        <v>66.22515175588305</v>
      </c>
      <c r="L186" s="23">
        <f t="shared" si="8"/>
        <v>-355428.93999999994</v>
      </c>
      <c r="M186" s="5"/>
      <c r="N186" s="5"/>
    </row>
    <row r="187" spans="1:14" ht="22.5">
      <c r="A187" s="24" t="s">
        <v>94</v>
      </c>
      <c r="B187" s="25" t="s">
        <v>95</v>
      </c>
      <c r="C187" s="33"/>
      <c r="D187" s="33"/>
      <c r="E187" s="34"/>
      <c r="F187" s="14"/>
      <c r="G187" s="23">
        <f t="shared" si="7"/>
        <v>0</v>
      </c>
      <c r="H187" s="31">
        <v>20494703</v>
      </c>
      <c r="I187" s="31">
        <v>17074703</v>
      </c>
      <c r="J187" s="32">
        <v>5042299.11</v>
      </c>
      <c r="K187" s="30">
        <f>J187/I187%</f>
        <v>29.530815909360182</v>
      </c>
      <c r="L187" s="23">
        <f t="shared" si="8"/>
        <v>-12032403.89</v>
      </c>
      <c r="M187" s="5"/>
      <c r="N187" s="5"/>
    </row>
    <row r="188" spans="1:14" ht="15">
      <c r="A188" s="24" t="s">
        <v>96</v>
      </c>
      <c r="B188" s="25" t="s">
        <v>97</v>
      </c>
      <c r="C188" s="31">
        <v>39452760</v>
      </c>
      <c r="D188" s="31">
        <v>10277479</v>
      </c>
      <c r="E188" s="34"/>
      <c r="F188" s="15">
        <f t="shared" si="6"/>
        <v>0</v>
      </c>
      <c r="G188" s="23">
        <f t="shared" si="7"/>
        <v>-10277479</v>
      </c>
      <c r="H188" s="33"/>
      <c r="I188" s="33"/>
      <c r="J188" s="34"/>
      <c r="K188" s="30"/>
      <c r="L188" s="23">
        <f t="shared" si="8"/>
        <v>0</v>
      </c>
      <c r="M188" s="5"/>
      <c r="N188" s="5"/>
    </row>
    <row r="189" spans="1:14" ht="15">
      <c r="A189" s="7"/>
      <c r="B189" s="8"/>
      <c r="C189" s="31"/>
      <c r="D189" s="33"/>
      <c r="E189" s="34"/>
      <c r="F189" s="14"/>
      <c r="G189" s="18"/>
      <c r="H189" s="33"/>
      <c r="I189" s="33"/>
      <c r="J189" s="36"/>
      <c r="K189" s="30"/>
      <c r="L189" s="18"/>
      <c r="M189" s="5"/>
      <c r="N189" s="5"/>
    </row>
    <row r="190" spans="1:14" ht="14.25">
      <c r="A190" s="27"/>
      <c r="B190" s="4" t="s">
        <v>112</v>
      </c>
      <c r="C190" s="19">
        <f>C6+C19+C30+C32+C55+C73+C96+C117+C134+C157+C159+C167+C172+C174+C178+C181+C183+C185</f>
        <v>4711511029</v>
      </c>
      <c r="D190" s="19">
        <f>D6+D19+D30+D32+D55+D73+D96+D117+D134+D157+D159+D167+D172+D174+D178+D181+D183+D185</f>
        <v>1061191968</v>
      </c>
      <c r="E190" s="20">
        <f>E6+E19+E30+E32+E55+E73+E96+E117+E134+E157+E159+E167+E172+E174+E178+E181+E183+E185</f>
        <v>955767203.35</v>
      </c>
      <c r="F190" s="21">
        <f t="shared" si="6"/>
        <v>90.06543888108283</v>
      </c>
      <c r="G190" s="22">
        <f t="shared" si="7"/>
        <v>-105424764.64999998</v>
      </c>
      <c r="H190" s="19">
        <f>H6+H19+H30+H32+H55+H73+H96+H117+H134+H157+H159+H167+H172+H174+H178+H181+H183+H185</f>
        <v>356633722</v>
      </c>
      <c r="I190" s="19">
        <f>I6+I19+I30+I32+I55+I73+I96+I117+I134+I157+I159+I167+I172+I174+I178+I181+I183+I185</f>
        <v>55516351</v>
      </c>
      <c r="J190" s="20">
        <f>J6+J19+J30+J32+J55+J73+J96+J117+J134+J157+J159+J167+J172+J174+J178+J181+J183+J185</f>
        <v>65798698.57000001</v>
      </c>
      <c r="K190" s="29">
        <f>J190/I190%</f>
        <v>118.52129577104232</v>
      </c>
      <c r="L190" s="22">
        <f t="shared" si="8"/>
        <v>10282347.570000008</v>
      </c>
      <c r="M190" s="5"/>
      <c r="N190" s="5"/>
    </row>
    <row r="193" ht="12.75">
      <c r="H193" s="1">
        <v>1</v>
      </c>
    </row>
  </sheetData>
  <mergeCells count="13">
    <mergeCell ref="H4:H5"/>
    <mergeCell ref="I4:I5"/>
    <mergeCell ref="J4:J5"/>
    <mergeCell ref="A1:N1"/>
    <mergeCell ref="C3:G3"/>
    <mergeCell ref="H3:L3"/>
    <mergeCell ref="A3:A5"/>
    <mergeCell ref="B3:B5"/>
    <mergeCell ref="C4:C5"/>
    <mergeCell ref="D4:D5"/>
    <mergeCell ref="E4:E5"/>
    <mergeCell ref="K4:L4"/>
    <mergeCell ref="F4:G4"/>
  </mergeCells>
  <printOptions/>
  <pageMargins left="0.17" right="0.17" top="0.33" bottom="0.2478856809565471" header="0" footer="0"/>
  <pageSetup fitToHeight="21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budobl4</cp:lastModifiedBy>
  <cp:lastPrinted>2015-04-15T13:51:09Z</cp:lastPrinted>
  <dcterms:created xsi:type="dcterms:W3CDTF">2015-04-14T13:21:48Z</dcterms:created>
  <dcterms:modified xsi:type="dcterms:W3CDTF">2015-04-16T09:13:26Z</dcterms:modified>
  <cp:category/>
  <cp:version/>
  <cp:contentType/>
  <cp:contentStatus/>
</cp:coreProperties>
</file>