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3"/>
  </bookViews>
  <sheets>
    <sheet name="доходи з ф" sheetId="1" r:id="rId1"/>
    <sheet name="видатки з ф" sheetId="2" r:id="rId2"/>
    <sheet name="доходи с ф" sheetId="3" r:id="rId3"/>
    <sheet name="видатки с ф " sheetId="4" r:id="rId4"/>
  </sheets>
  <externalReferences>
    <externalReference r:id="rId7"/>
  </externalReferences>
  <definedNames>
    <definedName name="_1" localSheetId="1">'[1]01.01.99'!#REF!</definedName>
    <definedName name="_1" localSheetId="3">'[1]01.01.99'!#REF!</definedName>
    <definedName name="_1" localSheetId="0">'[1]01.01.99'!#REF!</definedName>
    <definedName name="_1">'[1]01.01.99'!#REF!</definedName>
    <definedName name="_Б21000" localSheetId="1">#REF!</definedName>
    <definedName name="_Б21000" localSheetId="3">#REF!</definedName>
    <definedName name="_Б21000" localSheetId="0">#REF!</definedName>
    <definedName name="_Б21000">#REF!</definedName>
    <definedName name="_Б22000" localSheetId="1">#REF!</definedName>
    <definedName name="_Б22000" localSheetId="3">#REF!</definedName>
    <definedName name="_Б22000" localSheetId="0">#REF!</definedName>
    <definedName name="_Б22000">#REF!</definedName>
    <definedName name="_Б22100" localSheetId="1">#REF!</definedName>
    <definedName name="_Б22100" localSheetId="3">#REF!</definedName>
    <definedName name="_Б22100" localSheetId="0">#REF!</definedName>
    <definedName name="_Б22100">#REF!</definedName>
    <definedName name="_Б22110" localSheetId="1">#REF!</definedName>
    <definedName name="_Б22110" localSheetId="3">#REF!</definedName>
    <definedName name="_Б22110" localSheetId="0">#REF!</definedName>
    <definedName name="_Б22110">#REF!</definedName>
    <definedName name="_Б22111" localSheetId="1">#REF!</definedName>
    <definedName name="_Б22111" localSheetId="3">#REF!</definedName>
    <definedName name="_Б22111" localSheetId="0">#REF!</definedName>
    <definedName name="_Б22111">#REF!</definedName>
    <definedName name="_Б22112" localSheetId="1">#REF!</definedName>
    <definedName name="_Б22112" localSheetId="3">#REF!</definedName>
    <definedName name="_Б22112" localSheetId="0">#REF!</definedName>
    <definedName name="_Б22112">#REF!</definedName>
    <definedName name="_Б22200" localSheetId="1">#REF!</definedName>
    <definedName name="_Б22200" localSheetId="3">#REF!</definedName>
    <definedName name="_Б22200" localSheetId="0">#REF!</definedName>
    <definedName name="_Б22200">#REF!</definedName>
    <definedName name="_Б23000" localSheetId="1">#REF!</definedName>
    <definedName name="_Б23000" localSheetId="3">#REF!</definedName>
    <definedName name="_Б23000" localSheetId="0">#REF!</definedName>
    <definedName name="_Б23000">#REF!</definedName>
    <definedName name="_Б24000" localSheetId="1">#REF!</definedName>
    <definedName name="_Б24000" localSheetId="3">#REF!</definedName>
    <definedName name="_Б24000" localSheetId="0">#REF!</definedName>
    <definedName name="_Б24000">#REF!</definedName>
    <definedName name="_Б25000" localSheetId="1">#REF!</definedName>
    <definedName name="_Б25000" localSheetId="3">#REF!</definedName>
    <definedName name="_Б25000" localSheetId="0">#REF!</definedName>
    <definedName name="_Б25000">#REF!</definedName>
    <definedName name="_Б41000" localSheetId="1">#REF!</definedName>
    <definedName name="_Б41000" localSheetId="3">#REF!</definedName>
    <definedName name="_Б41000" localSheetId="0">#REF!</definedName>
    <definedName name="_Б41000">#REF!</definedName>
    <definedName name="_Б42000" localSheetId="1">#REF!</definedName>
    <definedName name="_Б42000" localSheetId="3">#REF!</definedName>
    <definedName name="_Б42000" localSheetId="0">#REF!</definedName>
    <definedName name="_Б42000">#REF!</definedName>
    <definedName name="_Б43000" localSheetId="1">#REF!</definedName>
    <definedName name="_Б43000" localSheetId="3">#REF!</definedName>
    <definedName name="_Б43000" localSheetId="0">#REF!</definedName>
    <definedName name="_Б43000">#REF!</definedName>
    <definedName name="_Б44000" localSheetId="1">#REF!</definedName>
    <definedName name="_Б44000" localSheetId="3">#REF!</definedName>
    <definedName name="_Б44000" localSheetId="0">#REF!</definedName>
    <definedName name="_Б44000">#REF!</definedName>
    <definedName name="_Б45000" localSheetId="1">#REF!</definedName>
    <definedName name="_Б45000" localSheetId="3">#REF!</definedName>
    <definedName name="_Б45000" localSheetId="0">#REF!</definedName>
    <definedName name="_Б45000">#REF!</definedName>
    <definedName name="_Б46000" localSheetId="1">#REF!</definedName>
    <definedName name="_Б46000" localSheetId="3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1">#REF!</definedName>
    <definedName name="_ІБ900501" localSheetId="3">#REF!</definedName>
    <definedName name="_ІБ900501" localSheetId="0">#REF!</definedName>
    <definedName name="_ІБ900501">#REF!</definedName>
    <definedName name="_ІБ900502" localSheetId="1">#REF!</definedName>
    <definedName name="_ІБ900502" localSheetId="3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 з ф'!$4:$6</definedName>
    <definedName name="_xlnm.Print_Titles" localSheetId="3">'видатки с ф '!$5:$5</definedName>
    <definedName name="_xlnm.Print_Titles" localSheetId="0">'доходи з ф'!$3:$6</definedName>
    <definedName name="_xlnm.Print_Titles" localSheetId="2">'доходи с ф'!$4:$6</definedName>
    <definedName name="ммм">#REF!</definedName>
    <definedName name="_xlnm.Print_Area" localSheetId="1">'видатки з ф'!$A$1:$J$27</definedName>
    <definedName name="_xlnm.Print_Area" localSheetId="3">'видатки с ф '!$A$1:$J$19</definedName>
    <definedName name="_xlnm.Print_Area" localSheetId="0">'доходи з ф'!$A$1:$J$29</definedName>
    <definedName name="_xlnm.Print_Area" localSheetId="2">'доходи с ф'!$A$1:$J$18</definedName>
  </definedNames>
  <calcPr fullCalcOnLoad="1"/>
</workbook>
</file>

<file path=xl/sharedStrings.xml><?xml version="1.0" encoding="utf-8"?>
<sst xmlns="http://schemas.openxmlformats.org/spreadsheetml/2006/main" count="151" uniqueCount="100">
  <si>
    <t>тис.грн.</t>
  </si>
  <si>
    <t>Код</t>
  </si>
  <si>
    <t>Разом доходів</t>
  </si>
  <si>
    <t>Офіційні трансферти</t>
  </si>
  <si>
    <t>ВИДАТКИ</t>
  </si>
  <si>
    <t>Освіта</t>
  </si>
  <si>
    <t>Культура і мистецтво</t>
  </si>
  <si>
    <t>Фізична культура і спорт</t>
  </si>
  <si>
    <t>Разом видатків (загальний фонд)</t>
  </si>
  <si>
    <t>Всього видатків (загальний фонд)</t>
  </si>
  <si>
    <t xml:space="preserve">ДОХОДИ   </t>
  </si>
  <si>
    <t>Всього доходів (загальний фонд)</t>
  </si>
  <si>
    <t>Найменування показників</t>
  </si>
  <si>
    <t xml:space="preserve">% виконання </t>
  </si>
  <si>
    <t>Інші надходження</t>
  </si>
  <si>
    <t>Соціальний захист та соціальне забезпечення</t>
  </si>
  <si>
    <t>ДОХОДИ</t>
  </si>
  <si>
    <t>Спеціальний фонд</t>
  </si>
  <si>
    <t xml:space="preserve">Власні надходження бюджетних установ </t>
  </si>
  <si>
    <t>Охорона здоров'я</t>
  </si>
  <si>
    <t xml:space="preserve">Разом доходів спеціального  фонду </t>
  </si>
  <si>
    <t xml:space="preserve">Разом   видатків  спеціального   фонду       </t>
  </si>
  <si>
    <t>Адміністративні збори та платежі, доходи від некомерційної господарської діяльності</t>
  </si>
  <si>
    <t>Інші  надходження</t>
  </si>
  <si>
    <t>Податок та збір на доходи  фізичних осіб</t>
  </si>
  <si>
    <t xml:space="preserve">Податок на прибуток підприємств </t>
  </si>
  <si>
    <t xml:space="preserve">Рентна плата за спеціальне використання води </t>
  </si>
  <si>
    <t xml:space="preserve">Освітня субвенція з державного бюджету місцевим бюджетам </t>
  </si>
  <si>
    <t>Екологічний податок</t>
  </si>
  <si>
    <t xml:space="preserve">Перевищення видатків над доходами (дефіцит, профіцит бюджету) 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</si>
  <si>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</si>
  <si>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Державне управління</t>
  </si>
  <si>
    <t>1000</t>
  </si>
  <si>
    <t>2000</t>
  </si>
  <si>
    <t>0100</t>
  </si>
  <si>
    <t>3000</t>
  </si>
  <si>
    <t>4000</t>
  </si>
  <si>
    <t>5000</t>
  </si>
  <si>
    <t xml:space="preserve">Соціальний захист та соціальне забезпечення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</si>
  <si>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</si>
  <si>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</si>
  <si>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Інша діяльність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</si>
  <si>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</si>
  <si>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</si>
  <si>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</si>
  <si>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</si>
  <si>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 xml:space="preserve">Рентна плата за користування надрами загальнодержавного значення 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</si>
  <si>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</si>
  <si>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Резервний фонд місцевого бюджету</t>
  </si>
  <si>
    <t>Інші заходи у сфері засобів масової інформації</t>
  </si>
  <si>
    <t>Міжбюджетні трансферти</t>
  </si>
  <si>
    <t>Інші субвенції з місцевого бюджету</t>
  </si>
  <si>
    <t>Заходи із запобігання та ліквідації надзвичайних ситуацій та наслідків стихійного лиха</t>
  </si>
  <si>
    <t>Заходи та роботи з територіальної оборони</t>
  </si>
  <si>
    <t>Субвенція з місцевого бюджету державному бюджету на виконання програм соціально-економічного розвитку регіонів</t>
  </si>
  <si>
    <t>6000</t>
  </si>
  <si>
    <t>Житлово-комунальне господарство</t>
  </si>
  <si>
    <t>7000</t>
  </si>
  <si>
    <t>Плата за використання інших природних ресурсів  </t>
  </si>
  <si>
    <t xml:space="preserve"> </t>
  </si>
  <si>
    <t>%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</si>
  <si>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</si>
  <si>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</si>
  <si>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Повернення довгострокових кредитів, наданих громадянам на будівництво/реконструкцію/придбання житла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</si>
  <si>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</si>
  <si>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План на 2024 рік,
 тис. грн</t>
  </si>
  <si>
    <t>2024 рік</t>
  </si>
  <si>
    <t>Базова дотація </t>
  </si>
  <si>
    <t>Фактичне надходження  за 2 місяця 2023 р., тис. грн</t>
  </si>
  <si>
    <t>Приріст (зменшення) факту
 2 місяців 2024 р. до 2 місяців 2023 р.</t>
  </si>
  <si>
    <t>Відхилення              (+;-) 
тис. грн</t>
  </si>
  <si>
    <t>Відхилення        (+;-) 
тис. грн</t>
  </si>
  <si>
    <t>Відхилення          (+;-) 
тис. грн</t>
  </si>
  <si>
    <t>План на 2 місяця 2024 р, 
тис. грн</t>
  </si>
  <si>
    <t>Додаткова дотація з державного бюджету місцевим бюджетам на компенсацію комунальним закладам, державним закладам освіти, що передані на фінансування з місцевих бюджетів, та закладам спільної власності територіальних громад області та району, що перебувають в управлінні обласних та районних рад</t>
  </si>
  <si>
    <t>Інші дотації з місцевого бюджету</t>
  </si>
  <si>
    <t xml:space="preserve">Надходження коштів від відшкодування втрат сільськогосподарського і лісогосподарського виробництва </t>
  </si>
  <si>
    <t>у 4,5 рази</t>
  </si>
  <si>
    <t>у 5,9 рази</t>
  </si>
  <si>
    <t>у 303 рази</t>
  </si>
  <si>
    <t>у 2,8 рази</t>
  </si>
  <si>
    <t>у  3,8 рази</t>
  </si>
  <si>
    <t>у 2,3 рази</t>
  </si>
  <si>
    <t>у1,7 рази</t>
  </si>
  <si>
    <t>у 7,3 рази</t>
  </si>
  <si>
    <t>Фактично надійшло за 2 місяця 2024 р, тис. грн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</si>
  <si>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</si>
  <si>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 xml:space="preserve">   </t>
  </si>
  <si>
    <t>у 3,1 рази</t>
  </si>
  <si>
    <t>у 6,8 рази</t>
  </si>
  <si>
    <t>у 3,5 рази</t>
  </si>
  <si>
    <t>у 2,2 рази</t>
  </si>
  <si>
    <t>у 20,4 рази</t>
  </si>
  <si>
    <t>у 4,3 рази</t>
  </si>
  <si>
    <t>у 5,6 рази</t>
  </si>
  <si>
    <t>у 3,8 рази</t>
  </si>
  <si>
    <t>Аналіз виконання доходної частини обласного бюджету за січень-лютий 2024 р. (загальний фонд)</t>
  </si>
  <si>
    <t>Аналіз виконання видаткової частини обласного бюджету за січень-лютий 2024 р. (загальний фонд)</t>
  </si>
  <si>
    <t>Аналіз виконання доходної частини обласного бюджету за січень-лютий 2024 р. (спецільний фонд)</t>
  </si>
  <si>
    <t>Аналіз виконання видаткової частини обласного бюджету за січень-лютий 2024 р. (спецільний фонд)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</si>
</sst>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\$#.00"/>
    <numFmt numFmtId="191" formatCode="#.00"/>
    <numFmt numFmtId="192" formatCode="%#.00"/>
    <numFmt numFmtId="193" formatCode="#,##0.0"/>
    <numFmt numFmtId="194" formatCode="0.0000"/>
    <numFmt numFmtId="195" formatCode="0.00000"/>
    <numFmt numFmtId="196" formatCode="0.0;[Red]0.0"/>
    <numFmt numFmtId="197" formatCode="0E+00"/>
    <numFmt numFmtId="198" formatCode="0.000000"/>
    <numFmt numFmtId="199" formatCode="0.0000000"/>
    <numFmt numFmtId="200" formatCode="#,##0.00000"/>
    <numFmt numFmtId="201" formatCode="#,##0.000"/>
    <numFmt numFmtId="202" formatCode="#,##0.0000"/>
    <numFmt numFmtId="203" formatCode="#,##0.00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0.000"/>
    <numFmt numFmtId="209" formatCode="#0.00"/>
    <numFmt numFmtId="210" formatCode="#,##0.00;\-#,##0.00"/>
  </numFmts>
  <fonts count="70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0"/>
      <color indexed="12"/>
      <name val="MS Sans Serif"/>
      <family val="0"/>
    </font>
    <font>
      <sz val="12"/>
      <name val="Times New Roman Cyr"/>
      <family val="1"/>
    </font>
    <font>
      <u val="single"/>
      <sz val="10"/>
      <color indexed="14"/>
      <name val="MS Sans Serif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name val="Arial Cyr"/>
      <family val="0"/>
    </font>
    <font>
      <i/>
      <sz val="10"/>
      <name val="Arial Cyr"/>
      <family val="0"/>
    </font>
    <font>
      <b/>
      <i/>
      <sz val="16"/>
      <name val="Times New Roman"/>
      <family val="1"/>
    </font>
    <font>
      <b/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5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0" tint="-0.3499799966812134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91" fontId="1" fillId="0" borderId="0">
      <alignment/>
      <protection locked="0"/>
    </xf>
    <xf numFmtId="19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/>
    </xf>
    <xf numFmtId="0" fontId="19" fillId="0" borderId="0">
      <alignment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2" applyNumberFormat="0" applyAlignment="0" applyProtection="0"/>
    <xf numFmtId="0" fontId="48" fillId="26" borderId="3" applyNumberFormat="0" applyAlignment="0" applyProtection="0"/>
    <xf numFmtId="0" fontId="49" fillId="26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9" fillId="0" borderId="0">
      <alignment/>
      <protection/>
    </xf>
    <xf numFmtId="0" fontId="53" fillId="0" borderId="7" applyNumberFormat="0" applyFill="0" applyAlignment="0" applyProtection="0"/>
    <xf numFmtId="0" fontId="54" fillId="27" borderId="8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9" fillId="0" borderId="0">
      <alignment/>
      <protection/>
    </xf>
    <xf numFmtId="0" fontId="6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9" applyNumberFormat="0" applyFont="0" applyAlignment="0" applyProtection="0"/>
    <xf numFmtId="0" fontId="17" fillId="7" borderId="10" applyNumberFormat="0" applyFont="0" applyAlignment="0" applyProtection="0"/>
    <xf numFmtId="9" fontId="0" fillId="0" borderId="0" applyFont="0" applyFill="0" applyBorder="0" applyAlignment="0" applyProtection="0"/>
    <xf numFmtId="0" fontId="60" fillId="0" borderId="11" applyNumberFormat="0" applyFill="0" applyAlignment="0" applyProtection="0"/>
    <xf numFmtId="0" fontId="20" fillId="0" borderId="0">
      <alignment/>
      <protection/>
    </xf>
    <xf numFmtId="0" fontId="6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1" borderId="0" applyNumberFormat="0" applyBorder="0" applyAlignment="0" applyProtection="0"/>
    <xf numFmtId="192" fontId="1" fillId="0" borderId="0">
      <alignment/>
      <protection locked="0"/>
    </xf>
  </cellStyleXfs>
  <cellXfs count="152">
    <xf numFmtId="0" fontId="0" fillId="0" borderId="0" xfId="0" applyAlignment="1">
      <alignment/>
    </xf>
    <xf numFmtId="0" fontId="11" fillId="32" borderId="12" xfId="0" applyFont="1" applyFill="1" applyBorder="1" applyAlignment="1">
      <alignment horizontal="left" vertical="center" wrapText="1"/>
    </xf>
    <xf numFmtId="0" fontId="11" fillId="32" borderId="12" xfId="0" applyFont="1" applyFill="1" applyBorder="1" applyAlignment="1">
      <alignment horizontal="center"/>
    </xf>
    <xf numFmtId="193" fontId="11" fillId="32" borderId="12" xfId="0" applyNumberFormat="1" applyFont="1" applyFill="1" applyBorder="1" applyAlignment="1">
      <alignment horizontal="right"/>
    </xf>
    <xf numFmtId="193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9" fillId="32" borderId="0" xfId="0" applyFont="1" applyFill="1" applyAlignment="1">
      <alignment/>
    </xf>
    <xf numFmtId="0" fontId="0" fillId="32" borderId="0" xfId="0" applyFill="1" applyBorder="1" applyAlignment="1">
      <alignment/>
    </xf>
    <xf numFmtId="193" fontId="11" fillId="32" borderId="0" xfId="0" applyNumberFormat="1" applyFont="1" applyFill="1" applyAlignment="1">
      <alignment/>
    </xf>
    <xf numFmtId="0" fontId="11" fillId="32" borderId="0" xfId="0" applyFont="1" applyFill="1" applyAlignment="1">
      <alignment/>
    </xf>
    <xf numFmtId="0" fontId="0" fillId="32" borderId="0" xfId="0" applyFont="1" applyFill="1" applyAlignment="1">
      <alignment/>
    </xf>
    <xf numFmtId="193" fontId="13" fillId="32" borderId="0" xfId="125" applyNumberFormat="1" applyFont="1" applyFill="1" applyBorder="1" applyAlignment="1">
      <alignment vertical="center"/>
      <protection/>
    </xf>
    <xf numFmtId="0" fontId="15" fillId="32" borderId="0" xfId="0" applyFont="1" applyFill="1" applyAlignment="1">
      <alignment/>
    </xf>
    <xf numFmtId="0" fontId="0" fillId="32" borderId="0" xfId="0" applyFont="1" applyFill="1" applyAlignment="1">
      <alignment/>
    </xf>
    <xf numFmtId="4" fontId="0" fillId="32" borderId="0" xfId="0" applyNumberFormat="1" applyFill="1" applyAlignment="1">
      <alignment wrapText="1"/>
    </xf>
    <xf numFmtId="0" fontId="13" fillId="32" borderId="12" xfId="0" applyFont="1" applyFill="1" applyBorder="1" applyAlignment="1">
      <alignment horizontal="left" vertical="center" wrapText="1"/>
    </xf>
    <xf numFmtId="0" fontId="10" fillId="32" borderId="0" xfId="0" applyFont="1" applyFill="1" applyAlignment="1">
      <alignment horizontal="left"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 horizontal="left"/>
    </xf>
    <xf numFmtId="193" fontId="13" fillId="32" borderId="12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/>
    </xf>
    <xf numFmtId="193" fontId="0" fillId="32" borderId="0" xfId="0" applyNumberFormat="1" applyFont="1" applyFill="1" applyAlignment="1">
      <alignment/>
    </xf>
    <xf numFmtId="0" fontId="19" fillId="32" borderId="0" xfId="125" applyFill="1" applyBorder="1" applyAlignment="1">
      <alignment horizontal="center" vertical="center"/>
      <protection/>
    </xf>
    <xf numFmtId="0" fontId="19" fillId="32" borderId="0" xfId="125" applyFill="1" applyBorder="1" applyAlignment="1">
      <alignment vertical="center" wrapText="1"/>
      <protection/>
    </xf>
    <xf numFmtId="193" fontId="11" fillId="32" borderId="0" xfId="125" applyNumberFormat="1" applyFont="1" applyFill="1" applyBorder="1" applyAlignment="1">
      <alignment vertical="center"/>
      <protection/>
    </xf>
    <xf numFmtId="0" fontId="63" fillId="32" borderId="12" xfId="124" applyFont="1" applyFill="1" applyBorder="1" applyAlignment="1">
      <alignment horizontal="center" vertical="center"/>
      <protection/>
    </xf>
    <xf numFmtId="0" fontId="9" fillId="32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32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188" fontId="9" fillId="0" borderId="0" xfId="0" applyNumberFormat="1" applyFont="1" applyFill="1" applyAlignment="1">
      <alignment/>
    </xf>
    <xf numFmtId="193" fontId="9" fillId="0" borderId="0" xfId="0" applyNumberFormat="1" applyFont="1" applyFill="1" applyAlignment="1">
      <alignment/>
    </xf>
    <xf numFmtId="193" fontId="13" fillId="0" borderId="12" xfId="0" applyNumberFormat="1" applyFont="1" applyFill="1" applyBorder="1" applyAlignment="1">
      <alignment horizontal="right"/>
    </xf>
    <xf numFmtId="193" fontId="11" fillId="0" borderId="12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0" fontId="10" fillId="32" borderId="0" xfId="0" applyFont="1" applyFill="1" applyAlignment="1">
      <alignment vertical="center"/>
    </xf>
    <xf numFmtId="193" fontId="10" fillId="32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193" fontId="11" fillId="0" borderId="12" xfId="124" applyNumberFormat="1" applyFont="1" applyFill="1" applyBorder="1" applyAlignment="1">
      <alignment horizontal="right" vertical="center"/>
      <protection/>
    </xf>
    <xf numFmtId="193" fontId="11" fillId="0" borderId="12" xfId="0" applyNumberFormat="1" applyFont="1" applyFill="1" applyBorder="1" applyAlignment="1">
      <alignment horizontal="right" vertical="center"/>
    </xf>
    <xf numFmtId="193" fontId="11" fillId="0" borderId="12" xfId="125" applyNumberFormat="1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193" fontId="13" fillId="0" borderId="12" xfId="0" applyNumberFormat="1" applyFont="1" applyFill="1" applyBorder="1" applyAlignment="1">
      <alignment horizontal="right" vertical="center"/>
    </xf>
    <xf numFmtId="193" fontId="11" fillId="0" borderId="0" xfId="0" applyNumberFormat="1" applyFont="1" applyFill="1" applyBorder="1" applyAlignment="1">
      <alignment/>
    </xf>
    <xf numFmtId="193" fontId="13" fillId="0" borderId="0" xfId="0" applyNumberFormat="1" applyFont="1" applyFill="1" applyBorder="1" applyAlignment="1">
      <alignment horizontal="right"/>
    </xf>
    <xf numFmtId="193" fontId="64" fillId="0" borderId="0" xfId="124" applyNumberFormat="1" applyFont="1" applyFill="1" applyBorder="1" applyAlignment="1">
      <alignment vertical="center"/>
      <protection/>
    </xf>
    <xf numFmtId="193" fontId="1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0" fillId="0" borderId="0" xfId="0" applyFill="1" applyAlignment="1">
      <alignment/>
    </xf>
    <xf numFmtId="193" fontId="13" fillId="0" borderId="0" xfId="125" applyNumberFormat="1" applyFont="1" applyFill="1" applyBorder="1" applyAlignment="1">
      <alignment horizontal="right" vertical="center"/>
      <protection/>
    </xf>
    <xf numFmtId="2" fontId="8" fillId="0" borderId="0" xfId="0" applyNumberFormat="1" applyFont="1" applyFill="1" applyAlignment="1">
      <alignment horizontal="left"/>
    </xf>
    <xf numFmtId="193" fontId="7" fillId="0" borderId="12" xfId="0" applyNumberFormat="1" applyFont="1" applyFill="1" applyBorder="1" applyAlignment="1">
      <alignment horizontal="right"/>
    </xf>
    <xf numFmtId="4" fontId="10" fillId="32" borderId="0" xfId="0" applyNumberFormat="1" applyFont="1" applyFill="1" applyAlignment="1">
      <alignment/>
    </xf>
    <xf numFmtId="193" fontId="11" fillId="32" borderId="12" xfId="0" applyNumberFormat="1" applyFont="1" applyFill="1" applyBorder="1" applyAlignment="1">
      <alignment horizontal="right" vertical="center"/>
    </xf>
    <xf numFmtId="193" fontId="64" fillId="32" borderId="12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wrapText="1"/>
    </xf>
    <xf numFmtId="0" fontId="21" fillId="32" borderId="0" xfId="0" applyFont="1" applyFill="1" applyAlignment="1">
      <alignment horizontal="left"/>
    </xf>
    <xf numFmtId="0" fontId="23" fillId="32" borderId="0" xfId="0" applyFont="1" applyFill="1" applyAlignment="1">
      <alignment/>
    </xf>
    <xf numFmtId="0" fontId="23" fillId="32" borderId="0" xfId="0" applyFont="1" applyFill="1" applyAlignment="1">
      <alignment vertical="center"/>
    </xf>
    <xf numFmtId="193" fontId="66" fillId="0" borderId="12" xfId="0" applyNumberFormat="1" applyFont="1" applyFill="1" applyBorder="1" applyAlignment="1">
      <alignment horizontal="right"/>
    </xf>
    <xf numFmtId="193" fontId="66" fillId="32" borderId="12" xfId="0" applyNumberFormat="1" applyFont="1" applyFill="1" applyBorder="1" applyAlignment="1">
      <alignment horizontal="right"/>
    </xf>
    <xf numFmtId="193" fontId="0" fillId="0" borderId="0" xfId="0" applyNumberFormat="1" applyAlignment="1">
      <alignment wrapText="1"/>
    </xf>
    <xf numFmtId="0" fontId="9" fillId="32" borderId="0" xfId="0" applyFont="1" applyFill="1" applyAlignment="1">
      <alignment horizontal="right"/>
    </xf>
    <xf numFmtId="193" fontId="0" fillId="0" borderId="0" xfId="0" applyNumberFormat="1" applyFill="1" applyBorder="1" applyAlignment="1">
      <alignment horizontal="right" vertical="center"/>
    </xf>
    <xf numFmtId="0" fontId="24" fillId="32" borderId="0" xfId="0" applyFont="1" applyFill="1" applyBorder="1" applyAlignment="1">
      <alignment/>
    </xf>
    <xf numFmtId="0" fontId="25" fillId="32" borderId="0" xfId="0" applyFont="1" applyFill="1" applyBorder="1" applyAlignment="1">
      <alignment/>
    </xf>
    <xf numFmtId="193" fontId="25" fillId="0" borderId="0" xfId="0" applyNumberFormat="1" applyFont="1" applyAlignment="1">
      <alignment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63" fillId="0" borderId="12" xfId="124" applyFont="1" applyFill="1" applyBorder="1" applyAlignment="1">
      <alignment horizontal="center" vertical="center"/>
      <protection/>
    </xf>
    <xf numFmtId="0" fontId="13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/>
    </xf>
    <xf numFmtId="193" fontId="11" fillId="0" borderId="12" xfId="130" applyNumberFormat="1" applyFont="1" applyFill="1" applyBorder="1" applyAlignment="1">
      <alignment horizontal="right" vertical="center"/>
      <protection/>
    </xf>
    <xf numFmtId="193" fontId="11" fillId="0" borderId="12" xfId="125" applyNumberFormat="1" applyFont="1" applyFill="1" applyBorder="1" applyAlignment="1">
      <alignment vertical="center"/>
      <protection/>
    </xf>
    <xf numFmtId="0" fontId="11" fillId="0" borderId="12" xfId="0" applyFont="1" applyFill="1" applyBorder="1" applyAlignment="1">
      <alignment horizontal="right" vertical="center"/>
    </xf>
    <xf numFmtId="4" fontId="0" fillId="32" borderId="0" xfId="0" applyNumberFormat="1" applyFont="1" applyFill="1" applyBorder="1" applyAlignment="1">
      <alignment/>
    </xf>
    <xf numFmtId="0" fontId="11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193" fontId="64" fillId="0" borderId="12" xfId="124" applyNumberFormat="1" applyFont="1" applyFill="1" applyBorder="1" applyAlignment="1">
      <alignment horizontal="right" vertical="center"/>
      <protection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wrapText="1"/>
    </xf>
    <xf numFmtId="0" fontId="14" fillId="0" borderId="0" xfId="0" applyFont="1" applyFill="1" applyAlignment="1">
      <alignment horizontal="left" wrapText="1"/>
    </xf>
    <xf numFmtId="188" fontId="0" fillId="32" borderId="0" xfId="0" applyNumberFormat="1" applyFill="1" applyBorder="1" applyAlignment="1">
      <alignment/>
    </xf>
    <xf numFmtId="193" fontId="13" fillId="0" borderId="12" xfId="0" applyNumberFormat="1" applyFont="1" applyFill="1" applyBorder="1" applyAlignment="1">
      <alignment/>
    </xf>
    <xf numFmtId="1" fontId="11" fillId="32" borderId="12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top"/>
    </xf>
    <xf numFmtId="0" fontId="13" fillId="32" borderId="12" xfId="0" applyFont="1" applyFill="1" applyBorder="1" applyAlignment="1">
      <alignment horizontal="center" vertical="center"/>
    </xf>
    <xf numFmtId="193" fontId="67" fillId="32" borderId="12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left" vertical="center"/>
    </xf>
    <xf numFmtId="0" fontId="11" fillId="32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wrapText="1"/>
    </xf>
    <xf numFmtId="0" fontId="11" fillId="32" borderId="12" xfId="0" applyFont="1" applyFill="1" applyBorder="1" applyAlignment="1">
      <alignment vertical="center" wrapText="1"/>
    </xf>
    <xf numFmtId="49" fontId="11" fillId="32" borderId="12" xfId="0" applyNumberFormat="1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0" borderId="12" xfId="125" applyFont="1" applyFill="1" applyBorder="1" applyAlignment="1">
      <alignment horizontal="left" vertical="center" wrapText="1"/>
      <protection/>
    </xf>
    <xf numFmtId="0" fontId="8" fillId="0" borderId="12" xfId="124" applyFont="1" applyFill="1" applyBorder="1" applyAlignment="1">
      <alignment horizontal="left" vertical="center" wrapText="1"/>
      <protection/>
    </xf>
    <xf numFmtId="0" fontId="1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64" fillId="0" borderId="12" xfId="124" applyFont="1" applyFill="1" applyBorder="1" applyAlignment="1">
      <alignment vertical="center" wrapText="1"/>
      <protection/>
    </xf>
    <xf numFmtId="0" fontId="68" fillId="0" borderId="12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193" fontId="69" fillId="0" borderId="12" xfId="0" applyNumberFormat="1" applyFont="1" applyFill="1" applyBorder="1" applyAlignment="1">
      <alignment horizontal="right" vertical="center"/>
    </xf>
    <xf numFmtId="193" fontId="64" fillId="0" borderId="12" xfId="125" applyNumberFormat="1" applyFont="1" applyFill="1" applyBorder="1" applyAlignment="1">
      <alignment horizontal="right" vertical="center"/>
      <protection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93" fontId="27" fillId="0" borderId="0" xfId="0" applyNumberFormat="1" applyFont="1" applyAlignment="1">
      <alignment wrapText="1"/>
    </xf>
    <xf numFmtId="193" fontId="22" fillId="32" borderId="0" xfId="0" applyNumberFormat="1" applyFont="1" applyFill="1" applyAlignment="1">
      <alignment/>
    </xf>
    <xf numFmtId="193" fontId="10" fillId="32" borderId="0" xfId="0" applyNumberFormat="1" applyFont="1" applyFill="1" applyAlignment="1">
      <alignment/>
    </xf>
    <xf numFmtId="193" fontId="27" fillId="0" borderId="0" xfId="0" applyNumberFormat="1" applyFont="1" applyAlignment="1">
      <alignment wrapText="1"/>
    </xf>
    <xf numFmtId="193" fontId="23" fillId="32" borderId="0" xfId="0" applyNumberFormat="1" applyFont="1" applyFill="1" applyAlignment="1">
      <alignment/>
    </xf>
    <xf numFmtId="193" fontId="21" fillId="32" borderId="0" xfId="0" applyNumberFormat="1" applyFont="1" applyFill="1" applyAlignment="1">
      <alignment/>
    </xf>
    <xf numFmtId="193" fontId="0" fillId="0" borderId="0" xfId="0" applyNumberFormat="1" applyAlignment="1">
      <alignment horizontal="right"/>
    </xf>
    <xf numFmtId="193" fontId="64" fillId="0" borderId="12" xfId="0" applyNumberFormat="1" applyFont="1" applyFill="1" applyBorder="1" applyAlignment="1">
      <alignment horizontal="right" vertical="center"/>
    </xf>
    <xf numFmtId="0" fontId="64" fillId="0" borderId="12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left" vertical="center"/>
    </xf>
    <xf numFmtId="1" fontId="64" fillId="0" borderId="12" xfId="0" applyNumberFormat="1" applyFont="1" applyFill="1" applyBorder="1" applyAlignment="1">
      <alignment horizontal="center" vertical="center"/>
    </xf>
    <xf numFmtId="0" fontId="64" fillId="0" borderId="12" xfId="124" applyFont="1" applyFill="1" applyBorder="1" applyAlignment="1">
      <alignment horizontal="left" vertical="center" wrapText="1"/>
      <protection/>
    </xf>
    <xf numFmtId="193" fontId="64" fillId="0" borderId="12" xfId="130" applyNumberFormat="1" applyFont="1" applyFill="1" applyBorder="1" applyAlignment="1">
      <alignment horizontal="right" vertical="center"/>
      <protection/>
    </xf>
    <xf numFmtId="0" fontId="63" fillId="32" borderId="0" xfId="0" applyFont="1" applyFill="1" applyAlignment="1">
      <alignment/>
    </xf>
    <xf numFmtId="202" fontId="27" fillId="0" borderId="0" xfId="0" applyNumberFormat="1" applyFont="1" applyAlignment="1">
      <alignment wrapText="1"/>
    </xf>
    <xf numFmtId="200" fontId="0" fillId="0" borderId="0" xfId="0" applyNumberFormat="1" applyAlignment="1">
      <alignment wrapText="1"/>
    </xf>
    <xf numFmtId="0" fontId="13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top"/>
    </xf>
    <xf numFmtId="0" fontId="13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7" fillId="0" borderId="12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top"/>
    </xf>
    <xf numFmtId="0" fontId="13" fillId="32" borderId="12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/>
    </xf>
  </cellXfs>
  <cellStyles count="132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— акцент1 2" xfId="24"/>
    <cellStyle name="20% — акцент1 3" xfId="25"/>
    <cellStyle name="20% - Акцент2" xfId="26"/>
    <cellStyle name="20% — акцент2" xfId="27"/>
    <cellStyle name="20% — акцент2 2" xfId="28"/>
    <cellStyle name="20% — акцент2 3" xfId="29"/>
    <cellStyle name="20% - Акцент3" xfId="30"/>
    <cellStyle name="20% — акцент3" xfId="31"/>
    <cellStyle name="20% — акцент3 2" xfId="32"/>
    <cellStyle name="20% — акцент3 3" xfId="33"/>
    <cellStyle name="20% - Акцент4" xfId="34"/>
    <cellStyle name="20% — акцент4" xfId="35"/>
    <cellStyle name="20% — акцент4 2" xfId="36"/>
    <cellStyle name="20% — акцент4 3" xfId="37"/>
    <cellStyle name="20% - Акцент5" xfId="38"/>
    <cellStyle name="20% — акцент5" xfId="39"/>
    <cellStyle name="20% — акцент5 2" xfId="40"/>
    <cellStyle name="20% — акцент5 3" xfId="41"/>
    <cellStyle name="20% - Акцент6" xfId="42"/>
    <cellStyle name="20% — акцент6" xfId="43"/>
    <cellStyle name="20% — акцент6 2" xfId="44"/>
    <cellStyle name="20% — акцент6 3" xfId="45"/>
    <cellStyle name="40% - Акцент1" xfId="46"/>
    <cellStyle name="40% — акцент1" xfId="47"/>
    <cellStyle name="40% — акцент1 2" xfId="48"/>
    <cellStyle name="40% — акцент1 3" xfId="49"/>
    <cellStyle name="40% - Акцент2" xfId="50"/>
    <cellStyle name="40% — акцент2" xfId="51"/>
    <cellStyle name="40% — акцент2 2" xfId="52"/>
    <cellStyle name="40% — акцент2 3" xfId="53"/>
    <cellStyle name="40% - Акцент3" xfId="54"/>
    <cellStyle name="40% — акцент3" xfId="55"/>
    <cellStyle name="40% — акцент3 2" xfId="56"/>
    <cellStyle name="40% — акцент3 3" xfId="57"/>
    <cellStyle name="40% - Акцент4" xfId="58"/>
    <cellStyle name="40% — акцент4" xfId="59"/>
    <cellStyle name="40% — акцент4 2" xfId="60"/>
    <cellStyle name="40% — акцент4 3" xfId="61"/>
    <cellStyle name="40% - Акцент5" xfId="62"/>
    <cellStyle name="40% — акцент5" xfId="63"/>
    <cellStyle name="40% — акцент5 2" xfId="64"/>
    <cellStyle name="40% — акцент5 3" xfId="65"/>
    <cellStyle name="40% - Акцент6" xfId="66"/>
    <cellStyle name="40% — акцент6" xfId="67"/>
    <cellStyle name="40% — акцент6 2" xfId="68"/>
    <cellStyle name="40% — акцент6 3" xfId="69"/>
    <cellStyle name="60% - Акцент1" xfId="70"/>
    <cellStyle name="60% — акцент1" xfId="71"/>
    <cellStyle name="60% — акцент1 2" xfId="72"/>
    <cellStyle name="60% — акцент1 3" xfId="73"/>
    <cellStyle name="60% - Акцент2" xfId="74"/>
    <cellStyle name="60% — акцент2" xfId="75"/>
    <cellStyle name="60% — акцент2 2" xfId="76"/>
    <cellStyle name="60% — акцент2 3" xfId="77"/>
    <cellStyle name="60% - Акцент3" xfId="78"/>
    <cellStyle name="60% — акцент3" xfId="79"/>
    <cellStyle name="60% — акцент3 2" xfId="80"/>
    <cellStyle name="60% — акцент3 3" xfId="81"/>
    <cellStyle name="60% - Акцент4" xfId="82"/>
    <cellStyle name="60% — акцент4" xfId="83"/>
    <cellStyle name="60% — акцент4 2" xfId="84"/>
    <cellStyle name="60% — акцент4 3" xfId="85"/>
    <cellStyle name="60% - Акцент5" xfId="86"/>
    <cellStyle name="60% — акцент5" xfId="87"/>
    <cellStyle name="60% — акцент5 2" xfId="88"/>
    <cellStyle name="60% — акцент5 3" xfId="89"/>
    <cellStyle name="60% - Акцент6" xfId="90"/>
    <cellStyle name="60% — акцент6" xfId="91"/>
    <cellStyle name="60% — акцент6 2" xfId="92"/>
    <cellStyle name="60% — акцент6 3" xfId="93"/>
    <cellStyle name="F2" xfId="94"/>
    <cellStyle name="F3" xfId="95"/>
    <cellStyle name="F4" xfId="96"/>
    <cellStyle name="F5" xfId="97"/>
    <cellStyle name="F6" xfId="98"/>
    <cellStyle name="F7" xfId="99"/>
    <cellStyle name="F8" xfId="100"/>
    <cellStyle name="Iau?iue_ZV1PIV98" xfId="101"/>
    <cellStyle name="Normal_Доходи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Hyperlink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Звичайний 2" xfId="119"/>
    <cellStyle name="Итог" xfId="120"/>
    <cellStyle name="Контрольная ячейка" xfId="121"/>
    <cellStyle name="Название" xfId="122"/>
    <cellStyle name="Нейтральный" xfId="123"/>
    <cellStyle name="Обычный 2" xfId="124"/>
    <cellStyle name="Обычный 2 2" xfId="125"/>
    <cellStyle name="Обычный 2 3" xfId="126"/>
    <cellStyle name="Обычный 2 4" xfId="127"/>
    <cellStyle name="Обычный 3" xfId="128"/>
    <cellStyle name="Обычный 4" xfId="129"/>
    <cellStyle name="Обычный_shabl_dod" xfId="130"/>
    <cellStyle name="Followed Hyperlink" xfId="131"/>
    <cellStyle name="Плохой" xfId="132"/>
    <cellStyle name="Пояснение" xfId="133"/>
    <cellStyle name="Примечание" xfId="134"/>
    <cellStyle name="Примечание 2" xfId="135"/>
    <cellStyle name="Percent" xfId="136"/>
    <cellStyle name="Связанная ячейка" xfId="137"/>
    <cellStyle name="Стиль 1" xfId="138"/>
    <cellStyle name="Текст предупреждения" xfId="139"/>
    <cellStyle name="Тысячи [0]_Розподіл (2)" xfId="140"/>
    <cellStyle name="Тысячи_Розподіл (2)" xfId="141"/>
    <cellStyle name="Comma" xfId="142"/>
    <cellStyle name="Comma [0]" xfId="143"/>
    <cellStyle name="Хороший" xfId="144"/>
    <cellStyle name="Џђћ–…ќ’ќ›‰" xfId="145"/>
  </cellStyles>
  <dxfs count="25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838"/>
  <sheetViews>
    <sheetView view="pageBreakPreview" zoomScaleSheetLayoutView="100" zoomScalePageLayoutView="0" workbookViewId="0" topLeftCell="A22">
      <selection activeCell="A37" sqref="A37"/>
    </sheetView>
  </sheetViews>
  <sheetFormatPr defaultColWidth="9.00390625" defaultRowHeight="12.75"/>
  <cols>
    <col min="1" max="1" width="64.125" style="96" customWidth="1"/>
    <col min="2" max="2" width="13.625" style="30" customWidth="1"/>
    <col min="3" max="10" width="15.75390625" style="30" customWidth="1"/>
    <col min="11" max="16384" width="9.125" style="30" customWidth="1"/>
  </cols>
  <sheetData>
    <row r="2" spans="1:10" ht="20.25">
      <c r="A2" s="140" t="s">
        <v>96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8" ht="15.75">
      <c r="A3" s="97"/>
      <c r="B3" s="49"/>
      <c r="C3" s="49"/>
      <c r="D3" s="49"/>
      <c r="E3" s="49"/>
      <c r="F3" s="50"/>
      <c r="G3" s="50"/>
      <c r="H3" s="57"/>
    </row>
    <row r="4" spans="1:10" ht="21.75" customHeight="1">
      <c r="A4" s="139" t="s">
        <v>12</v>
      </c>
      <c r="B4" s="141" t="s">
        <v>1</v>
      </c>
      <c r="C4" s="142" t="s">
        <v>68</v>
      </c>
      <c r="D4" s="139" t="s">
        <v>66</v>
      </c>
      <c r="E4" s="139"/>
      <c r="F4" s="139"/>
      <c r="G4" s="139"/>
      <c r="H4" s="139"/>
      <c r="I4" s="142" t="s">
        <v>69</v>
      </c>
      <c r="J4" s="142"/>
    </row>
    <row r="5" spans="1:10" ht="53.25" customHeight="1">
      <c r="A5" s="139"/>
      <c r="B5" s="141"/>
      <c r="C5" s="142"/>
      <c r="D5" s="139" t="s">
        <v>65</v>
      </c>
      <c r="E5" s="139" t="s">
        <v>73</v>
      </c>
      <c r="F5" s="139" t="s">
        <v>85</v>
      </c>
      <c r="G5" s="139" t="s">
        <v>13</v>
      </c>
      <c r="H5" s="139" t="s">
        <v>72</v>
      </c>
      <c r="I5" s="142"/>
      <c r="J5" s="142"/>
    </row>
    <row r="6" spans="1:10" ht="21.75" customHeight="1">
      <c r="A6" s="139"/>
      <c r="B6" s="141"/>
      <c r="C6" s="142"/>
      <c r="D6" s="139"/>
      <c r="E6" s="139"/>
      <c r="F6" s="139"/>
      <c r="G6" s="139"/>
      <c r="H6" s="139"/>
      <c r="I6" s="51" t="s">
        <v>60</v>
      </c>
      <c r="J6" s="84" t="s">
        <v>0</v>
      </c>
    </row>
    <row r="7" spans="1:10" ht="19.5" customHeight="1">
      <c r="A7" s="108" t="s">
        <v>10</v>
      </c>
      <c r="B7" s="36"/>
      <c r="C7" s="36"/>
      <c r="D7" s="37"/>
      <c r="E7" s="37"/>
      <c r="F7" s="37"/>
      <c r="G7" s="37"/>
      <c r="H7" s="37"/>
      <c r="I7" s="58"/>
      <c r="J7" s="58"/>
    </row>
    <row r="8" spans="1:10" ht="18.75" customHeight="1">
      <c r="A8" s="92" t="s">
        <v>24</v>
      </c>
      <c r="B8" s="38">
        <v>11010000</v>
      </c>
      <c r="C8" s="46">
        <v>262779.30442</v>
      </c>
      <c r="D8" s="47">
        <v>1289815.1</v>
      </c>
      <c r="E8" s="47">
        <v>212104.9</v>
      </c>
      <c r="F8" s="47">
        <v>206026.74883000003</v>
      </c>
      <c r="G8" s="47">
        <f>F8/E8*100</f>
        <v>97.1343655097077</v>
      </c>
      <c r="H8" s="47">
        <f aca="true" t="shared" si="0" ref="H8:H28">F8-E8</f>
        <v>-6078.151169999968</v>
      </c>
      <c r="I8" s="47">
        <f>SUM(F8-C8)/C8*100</f>
        <v>-21.597041561268615</v>
      </c>
      <c r="J8" s="47">
        <f>F8-C8</f>
        <v>-56752.555589999974</v>
      </c>
    </row>
    <row r="9" spans="1:10" ht="18.75" customHeight="1">
      <c r="A9" s="92" t="s">
        <v>25</v>
      </c>
      <c r="B9" s="38">
        <v>11020000</v>
      </c>
      <c r="C9" s="46">
        <v>4169.64578</v>
      </c>
      <c r="D9" s="47">
        <v>63219.9</v>
      </c>
      <c r="E9" s="47">
        <v>4063.25</v>
      </c>
      <c r="F9" s="47">
        <v>18087.0415</v>
      </c>
      <c r="G9" s="47" t="s">
        <v>77</v>
      </c>
      <c r="H9" s="47">
        <f t="shared" si="0"/>
        <v>14023.7915</v>
      </c>
      <c r="I9" s="47" t="s">
        <v>93</v>
      </c>
      <c r="J9" s="47">
        <f aca="true" t="shared" si="1" ref="J9:J17">F9-C9</f>
        <v>13917.39572</v>
      </c>
    </row>
    <row r="10" spans="1:10" ht="18.75" customHeight="1">
      <c r="A10" s="92" t="s">
        <v>26</v>
      </c>
      <c r="B10" s="38">
        <v>13020000</v>
      </c>
      <c r="C10" s="46">
        <v>16386.48666</v>
      </c>
      <c r="D10" s="47">
        <v>60975.8</v>
      </c>
      <c r="E10" s="47">
        <v>15098.9</v>
      </c>
      <c r="F10" s="47">
        <v>14311.61972</v>
      </c>
      <c r="G10" s="47">
        <f aca="true" t="shared" si="2" ref="G10:G15">F10/E10*100</f>
        <v>94.78584347204102</v>
      </c>
      <c r="H10" s="47">
        <f t="shared" si="0"/>
        <v>-787.280279999999</v>
      </c>
      <c r="I10" s="47">
        <f aca="true" t="shared" si="3" ref="I10:I16">SUM(F10-C10)/C10*100</f>
        <v>-12.662061020467691</v>
      </c>
      <c r="J10" s="47">
        <f t="shared" si="1"/>
        <v>-2074.866939999998</v>
      </c>
    </row>
    <row r="11" spans="1:16" ht="33.75" customHeight="1">
      <c r="A11" s="92" t="s">
        <v>46</v>
      </c>
      <c r="B11" s="38">
        <v>13030000</v>
      </c>
      <c r="C11" s="46">
        <v>158.78124</v>
      </c>
      <c r="D11" s="47">
        <v>594.2</v>
      </c>
      <c r="E11" s="47">
        <v>150.4</v>
      </c>
      <c r="F11" s="47">
        <v>882.74627</v>
      </c>
      <c r="G11" s="47" t="s">
        <v>78</v>
      </c>
      <c r="H11" s="47">
        <f t="shared" si="0"/>
        <v>732.34627</v>
      </c>
      <c r="I11" s="47" t="s">
        <v>94</v>
      </c>
      <c r="J11" s="47">
        <f t="shared" si="1"/>
        <v>723.96503</v>
      </c>
      <c r="P11" s="30" t="s">
        <v>59</v>
      </c>
    </row>
    <row r="12" spans="1:10" ht="18.75" customHeight="1">
      <c r="A12" s="116" t="s">
        <v>58</v>
      </c>
      <c r="B12" s="38">
        <v>13070000</v>
      </c>
      <c r="C12" s="46">
        <v>0</v>
      </c>
      <c r="D12" s="47">
        <v>317.1</v>
      </c>
      <c r="E12" s="47">
        <v>0</v>
      </c>
      <c r="F12" s="47">
        <v>84.77923</v>
      </c>
      <c r="G12" s="47"/>
      <c r="H12" s="47">
        <f t="shared" si="0"/>
        <v>84.77923</v>
      </c>
      <c r="I12" s="47"/>
      <c r="J12" s="47">
        <f t="shared" si="1"/>
        <v>84.77923</v>
      </c>
    </row>
    <row r="13" spans="1:10" ht="78.75">
      <c r="A13" s="116" t="s">
        <v>64</v>
      </c>
      <c r="B13" s="38">
        <v>21010000</v>
      </c>
      <c r="C13" s="46">
        <v>46.021</v>
      </c>
      <c r="D13" s="47">
        <v>307.1</v>
      </c>
      <c r="E13" s="47">
        <v>46</v>
      </c>
      <c r="F13" s="47">
        <v>12.475</v>
      </c>
      <c r="G13" s="47">
        <f t="shared" si="2"/>
        <v>27.119565217391305</v>
      </c>
      <c r="H13" s="47">
        <f t="shared" si="0"/>
        <v>-33.525</v>
      </c>
      <c r="I13" s="47">
        <f t="shared" si="3"/>
        <v>-72.89280980421981</v>
      </c>
      <c r="J13" s="47">
        <f t="shared" si="1"/>
        <v>-33.546</v>
      </c>
    </row>
    <row r="14" spans="1:10" ht="19.5" customHeight="1">
      <c r="A14" s="92" t="s">
        <v>14</v>
      </c>
      <c r="B14" s="38">
        <v>21080000</v>
      </c>
      <c r="C14" s="46">
        <v>2.01</v>
      </c>
      <c r="D14" s="47">
        <v>12.1</v>
      </c>
      <c r="E14" s="47">
        <v>1.9</v>
      </c>
      <c r="F14" s="47">
        <v>0</v>
      </c>
      <c r="G14" s="47">
        <f t="shared" si="2"/>
        <v>0</v>
      </c>
      <c r="H14" s="47">
        <f t="shared" si="0"/>
        <v>-1.9</v>
      </c>
      <c r="I14" s="47">
        <f t="shared" si="3"/>
        <v>-100</v>
      </c>
      <c r="J14" s="47">
        <f t="shared" si="1"/>
        <v>-2.01</v>
      </c>
    </row>
    <row r="15" spans="1:10" ht="33.75" customHeight="1">
      <c r="A15" s="92" t="s">
        <v>22</v>
      </c>
      <c r="B15" s="38">
        <v>22000000</v>
      </c>
      <c r="C15" s="46">
        <v>5009.16705</v>
      </c>
      <c r="D15" s="47">
        <v>33324.1</v>
      </c>
      <c r="E15" s="47">
        <v>4578.42</v>
      </c>
      <c r="F15" s="47">
        <v>5448.856009999999</v>
      </c>
      <c r="G15" s="47">
        <f t="shared" si="2"/>
        <v>119.01171168219602</v>
      </c>
      <c r="H15" s="47">
        <f t="shared" si="0"/>
        <v>870.4360099999985</v>
      </c>
      <c r="I15" s="47">
        <f t="shared" si="3"/>
        <v>8.777686102522745</v>
      </c>
      <c r="J15" s="47">
        <f t="shared" si="1"/>
        <v>439.6889599999986</v>
      </c>
    </row>
    <row r="16" spans="1:10" ht="52.5" customHeight="1">
      <c r="A16" s="92" t="s">
        <v>47</v>
      </c>
      <c r="B16" s="38">
        <v>24030000</v>
      </c>
      <c r="C16" s="46">
        <v>0.1128</v>
      </c>
      <c r="D16" s="47"/>
      <c r="E16" s="47"/>
      <c r="F16" s="47"/>
      <c r="G16" s="47"/>
      <c r="H16" s="47">
        <f t="shared" si="0"/>
        <v>0</v>
      </c>
      <c r="I16" s="47">
        <f t="shared" si="3"/>
        <v>-100</v>
      </c>
      <c r="J16" s="47">
        <f t="shared" si="1"/>
        <v>-0.1128</v>
      </c>
    </row>
    <row r="17" spans="1:10" ht="18" customHeight="1">
      <c r="A17" s="92" t="s">
        <v>23</v>
      </c>
      <c r="B17" s="38">
        <v>24060000</v>
      </c>
      <c r="C17" s="46">
        <v>287.70534</v>
      </c>
      <c r="D17" s="47">
        <v>21.6</v>
      </c>
      <c r="E17" s="47">
        <v>3.6</v>
      </c>
      <c r="F17" s="47">
        <v>1090.7531299999998</v>
      </c>
      <c r="G17" s="47" t="s">
        <v>79</v>
      </c>
      <c r="H17" s="47">
        <f t="shared" si="0"/>
        <v>1087.15313</v>
      </c>
      <c r="I17" s="47" t="s">
        <v>95</v>
      </c>
      <c r="J17" s="47">
        <f t="shared" si="1"/>
        <v>803.0477899999998</v>
      </c>
    </row>
    <row r="18" spans="1:10" ht="18" customHeight="1">
      <c r="A18" s="93" t="s">
        <v>2</v>
      </c>
      <c r="B18" s="39">
        <v>90010100</v>
      </c>
      <c r="C18" s="52">
        <f>SUM(C8:C17)</f>
        <v>288839.23429</v>
      </c>
      <c r="D18" s="52">
        <f>SUM(D8:D17)</f>
        <v>1448587.0000000005</v>
      </c>
      <c r="E18" s="52">
        <f>SUM(E8:E17)</f>
        <v>236047.37</v>
      </c>
      <c r="F18" s="52">
        <f>SUM(F8:F17)</f>
        <v>245945.01969</v>
      </c>
      <c r="G18" s="52">
        <f>F18/E18*100</f>
        <v>104.1930777241873</v>
      </c>
      <c r="H18" s="52">
        <f t="shared" si="0"/>
        <v>9897.649689999991</v>
      </c>
      <c r="I18" s="52">
        <f>SUM(F18-C18)/C18*100</f>
        <v>-14.850549893416979</v>
      </c>
      <c r="J18" s="52">
        <f>F18-C18</f>
        <v>-42894.21460000001</v>
      </c>
    </row>
    <row r="19" spans="1:10" ht="18" customHeight="1">
      <c r="A19" s="92" t="s">
        <v>3</v>
      </c>
      <c r="B19" s="38">
        <v>40000000</v>
      </c>
      <c r="C19" s="47">
        <f>SUM(C20:C28)</f>
        <v>121721</v>
      </c>
      <c r="D19" s="47">
        <f>SUM(D20:D28)</f>
        <v>1377550.7680000002</v>
      </c>
      <c r="E19" s="47">
        <f>SUM(E20:E28)</f>
        <v>289606.368</v>
      </c>
      <c r="F19" s="47">
        <f>SUM(F20:F28)</f>
        <v>287836.368</v>
      </c>
      <c r="G19" s="47">
        <f>F19/E19*100</f>
        <v>99.38882559377976</v>
      </c>
      <c r="H19" s="47">
        <f t="shared" si="0"/>
        <v>-1770</v>
      </c>
      <c r="I19" s="47">
        <f>SUM(F19-C19)/C19*100</f>
        <v>136.4722340434272</v>
      </c>
      <c r="J19" s="47">
        <f>F19-C19</f>
        <v>166115.36800000002</v>
      </c>
    </row>
    <row r="20" spans="1:10" ht="18" customHeight="1">
      <c r="A20" s="92" t="s">
        <v>67</v>
      </c>
      <c r="B20" s="38">
        <v>41020100</v>
      </c>
      <c r="C20" s="47"/>
      <c r="D20" s="47">
        <v>167363.2</v>
      </c>
      <c r="E20" s="47">
        <v>27893.8</v>
      </c>
      <c r="F20" s="47">
        <v>27893.8</v>
      </c>
      <c r="G20" s="47">
        <f>F20/E20*100</f>
        <v>100</v>
      </c>
      <c r="H20" s="47">
        <f>F20-E20</f>
        <v>0</v>
      </c>
      <c r="I20" s="47"/>
      <c r="J20" s="47">
        <f>F20-C20</f>
        <v>27893.8</v>
      </c>
    </row>
    <row r="21" spans="1:10" ht="53.25" customHeight="1">
      <c r="A21" s="92" t="s">
        <v>30</v>
      </c>
      <c r="B21" s="38">
        <v>41020200</v>
      </c>
      <c r="C21" s="46">
        <v>21325</v>
      </c>
      <c r="D21" s="47">
        <v>120691.7</v>
      </c>
      <c r="E21" s="47">
        <v>20115.2</v>
      </c>
      <c r="F21" s="47">
        <v>20115.2</v>
      </c>
      <c r="G21" s="47">
        <f>F21/E21*100</f>
        <v>100</v>
      </c>
      <c r="H21" s="47">
        <f t="shared" si="0"/>
        <v>0</v>
      </c>
      <c r="I21" s="47">
        <f>SUM(F21-C21)/C21*100</f>
        <v>-5.673153575615472</v>
      </c>
      <c r="J21" s="47">
        <f>F21-C21</f>
        <v>-1209.7999999999993</v>
      </c>
    </row>
    <row r="22" spans="1:10" ht="82.5" customHeight="1">
      <c r="A22" s="92" t="s">
        <v>74</v>
      </c>
      <c r="B22" s="131">
        <v>41021300</v>
      </c>
      <c r="C22" s="46"/>
      <c r="D22" s="47">
        <v>814.268</v>
      </c>
      <c r="E22" s="47">
        <v>814.268</v>
      </c>
      <c r="F22" s="47">
        <v>814.268</v>
      </c>
      <c r="G22" s="47">
        <f aca="true" t="shared" si="4" ref="G22:G27">F22/E22*100</f>
        <v>100</v>
      </c>
      <c r="H22" s="47">
        <f t="shared" si="0"/>
        <v>0</v>
      </c>
      <c r="I22" s="47"/>
      <c r="J22" s="47">
        <f aca="true" t="shared" si="5" ref="J22:J28">F22-C22</f>
        <v>814.268</v>
      </c>
    </row>
    <row r="23" spans="1:10" ht="82.5" customHeight="1">
      <c r="A23" s="117" t="s">
        <v>61</v>
      </c>
      <c r="B23" s="131">
        <v>41021400</v>
      </c>
      <c r="C23" s="47"/>
      <c r="D23" s="47">
        <v>423274.5</v>
      </c>
      <c r="E23" s="47">
        <v>141091.6</v>
      </c>
      <c r="F23" s="47">
        <v>141091.6</v>
      </c>
      <c r="G23" s="47">
        <f t="shared" si="4"/>
        <v>100</v>
      </c>
      <c r="H23" s="47">
        <f t="shared" si="0"/>
        <v>0</v>
      </c>
      <c r="I23" s="47"/>
      <c r="J23" s="47">
        <f t="shared" si="5"/>
        <v>141091.6</v>
      </c>
    </row>
    <row r="24" spans="1:10" ht="48.75" customHeight="1">
      <c r="A24" s="92" t="s">
        <v>45</v>
      </c>
      <c r="B24" s="131">
        <v>41033000</v>
      </c>
      <c r="C24" s="46">
        <v>16308.8</v>
      </c>
      <c r="D24" s="47">
        <v>73753.2</v>
      </c>
      <c r="E24" s="47">
        <v>12292.2</v>
      </c>
      <c r="F24" s="47">
        <v>12292.2</v>
      </c>
      <c r="G24" s="47">
        <f t="shared" si="4"/>
        <v>100</v>
      </c>
      <c r="H24" s="47">
        <f t="shared" si="0"/>
        <v>0</v>
      </c>
      <c r="I24" s="47">
        <f>SUM(F24-C24)/C24*100</f>
        <v>-24.628421465711757</v>
      </c>
      <c r="J24" s="47">
        <f t="shared" si="5"/>
        <v>-4016.5999999999985</v>
      </c>
    </row>
    <row r="25" spans="1:10" ht="18.75" customHeight="1">
      <c r="A25" s="92" t="s">
        <v>27</v>
      </c>
      <c r="B25" s="131">
        <v>41033900</v>
      </c>
      <c r="C25" s="46">
        <v>78471.2</v>
      </c>
      <c r="D25" s="47">
        <v>589883.9</v>
      </c>
      <c r="E25" s="47">
        <v>85629.3</v>
      </c>
      <c r="F25" s="47">
        <v>85629.3</v>
      </c>
      <c r="G25" s="47">
        <f t="shared" si="4"/>
        <v>100</v>
      </c>
      <c r="H25" s="47">
        <f t="shared" si="0"/>
        <v>0</v>
      </c>
      <c r="I25" s="47">
        <f>SUM(F25-C25)/C25*100</f>
        <v>9.121945376138004</v>
      </c>
      <c r="J25" s="47">
        <f t="shared" si="5"/>
        <v>7158.100000000006</v>
      </c>
    </row>
    <row r="26" spans="1:10" ht="48.75" customHeight="1">
      <c r="A26" s="92" t="s">
        <v>42</v>
      </c>
      <c r="B26" s="131">
        <v>41035400</v>
      </c>
      <c r="C26" s="46">
        <v>2616</v>
      </c>
      <c r="D26" s="47"/>
      <c r="E26" s="47"/>
      <c r="F26" s="47"/>
      <c r="G26" s="47"/>
      <c r="H26" s="47">
        <f t="shared" si="0"/>
        <v>0</v>
      </c>
      <c r="I26" s="47">
        <f>SUM(F26-C26)/C26*100</f>
        <v>-100</v>
      </c>
      <c r="J26" s="47">
        <f t="shared" si="5"/>
        <v>-2616</v>
      </c>
    </row>
    <row r="27" spans="1:10" ht="18.75" customHeight="1">
      <c r="A27" s="92" t="s">
        <v>75</v>
      </c>
      <c r="B27" s="131">
        <v>41040400</v>
      </c>
      <c r="C27" s="46"/>
      <c r="D27" s="47">
        <v>1770</v>
      </c>
      <c r="E27" s="47">
        <v>1770</v>
      </c>
      <c r="F27" s="47">
        <v>0</v>
      </c>
      <c r="G27" s="47">
        <f t="shared" si="4"/>
        <v>0</v>
      </c>
      <c r="H27" s="47">
        <f t="shared" si="0"/>
        <v>-1770</v>
      </c>
      <c r="I27" s="47"/>
      <c r="J27" s="47">
        <f t="shared" si="5"/>
        <v>0</v>
      </c>
    </row>
    <row r="28" spans="1:10" ht="18.75" customHeight="1">
      <c r="A28" s="116" t="s">
        <v>51</v>
      </c>
      <c r="B28" s="38">
        <v>41053900</v>
      </c>
      <c r="C28" s="47">
        <v>3000</v>
      </c>
      <c r="D28" s="47"/>
      <c r="E28" s="47"/>
      <c r="F28" s="47"/>
      <c r="G28" s="47"/>
      <c r="H28" s="47">
        <f t="shared" si="0"/>
        <v>0</v>
      </c>
      <c r="I28" s="47">
        <f>SUM(F28-C28)/C28*100</f>
        <v>-100</v>
      </c>
      <c r="J28" s="47">
        <f t="shared" si="5"/>
        <v>-3000</v>
      </c>
    </row>
    <row r="29" spans="1:10" ht="18.75" customHeight="1">
      <c r="A29" s="93" t="s">
        <v>11</v>
      </c>
      <c r="B29" s="39">
        <v>90010300</v>
      </c>
      <c r="C29" s="52">
        <f>SUM(C18,C19)</f>
        <v>410560.23429</v>
      </c>
      <c r="D29" s="52">
        <f>SUM(D18,D19)</f>
        <v>2826137.7680000006</v>
      </c>
      <c r="E29" s="52">
        <f>SUM(E18,E19)</f>
        <v>525653.738</v>
      </c>
      <c r="F29" s="52">
        <f>SUM(F18,F19)</f>
        <v>533781.38769</v>
      </c>
      <c r="G29" s="52">
        <f>F29/E29*100</f>
        <v>101.54619840066657</v>
      </c>
      <c r="H29" s="52">
        <f>SUM(H18,H19)</f>
        <v>8127.649689999991</v>
      </c>
      <c r="I29" s="52">
        <f>SUM(F29-C29)/C29*100</f>
        <v>30.012929433629104</v>
      </c>
      <c r="J29" s="52">
        <f>F29-C29</f>
        <v>123221.15340000001</v>
      </c>
    </row>
    <row r="30" spans="2:10" ht="12.75">
      <c r="B30" s="118"/>
      <c r="D30" s="31"/>
      <c r="E30" s="31"/>
      <c r="F30" s="31"/>
      <c r="G30" s="31"/>
      <c r="H30" s="31"/>
      <c r="I30" s="32"/>
      <c r="J30" s="59"/>
    </row>
    <row r="31" spans="2:10" ht="15.75">
      <c r="B31" s="27"/>
      <c r="C31" s="55"/>
      <c r="E31" s="27"/>
      <c r="F31" s="53"/>
      <c r="G31" s="53"/>
      <c r="H31" s="53"/>
      <c r="J31" s="59"/>
    </row>
    <row r="32" spans="2:10" ht="15.75">
      <c r="B32" s="27"/>
      <c r="C32" s="55"/>
      <c r="E32" s="27"/>
      <c r="F32" s="53"/>
      <c r="G32" s="53"/>
      <c r="H32" s="53"/>
      <c r="J32" s="59"/>
    </row>
    <row r="33" spans="2:10" ht="15.75">
      <c r="B33" s="27"/>
      <c r="C33" s="56"/>
      <c r="E33" s="27"/>
      <c r="F33" s="53"/>
      <c r="G33" s="53"/>
      <c r="H33" s="53"/>
      <c r="J33" s="59"/>
    </row>
    <row r="34" spans="2:10" ht="15.75">
      <c r="B34" s="28"/>
      <c r="C34" s="31"/>
      <c r="E34" s="27"/>
      <c r="F34" s="53"/>
      <c r="G34" s="53"/>
      <c r="H34" s="53"/>
      <c r="J34" s="59"/>
    </row>
    <row r="35" spans="3:10" ht="15.75">
      <c r="C35" s="32"/>
      <c r="E35" s="27"/>
      <c r="F35" s="53"/>
      <c r="G35" s="53"/>
      <c r="H35" s="53"/>
      <c r="J35" s="59"/>
    </row>
    <row r="36" spans="5:10" ht="15.75">
      <c r="E36" s="27"/>
      <c r="F36" s="53"/>
      <c r="G36" s="53"/>
      <c r="H36" s="53"/>
      <c r="J36" s="59"/>
    </row>
    <row r="37" spans="5:10" ht="15.75">
      <c r="E37" s="28"/>
      <c r="F37" s="54"/>
      <c r="G37" s="53"/>
      <c r="H37" s="53"/>
      <c r="J37" s="59"/>
    </row>
    <row r="38" spans="7:10" ht="15.75">
      <c r="G38" s="53"/>
      <c r="H38" s="53"/>
      <c r="J38" s="59"/>
    </row>
    <row r="39" spans="7:10" ht="15.75">
      <c r="G39" s="54"/>
      <c r="H39" s="54"/>
      <c r="J39" s="59"/>
    </row>
    <row r="40" ht="12.75">
      <c r="J40" s="59"/>
    </row>
    <row r="41" ht="12.75">
      <c r="J41" s="59"/>
    </row>
    <row r="42" spans="8:10" ht="12.75">
      <c r="H42" s="32"/>
      <c r="I42" s="32"/>
      <c r="J42" s="32"/>
    </row>
    <row r="43" ht="12.75">
      <c r="J43" s="59"/>
    </row>
    <row r="44" ht="12.75">
      <c r="J44" s="59"/>
    </row>
    <row r="45" ht="12.75">
      <c r="J45" s="59"/>
    </row>
    <row r="46" ht="12.75">
      <c r="J46" s="59"/>
    </row>
    <row r="47" ht="12.75">
      <c r="J47" s="59"/>
    </row>
    <row r="48" ht="12.75">
      <c r="J48" s="59"/>
    </row>
    <row r="49" ht="12.75">
      <c r="J49" s="59"/>
    </row>
    <row r="50" ht="12.75">
      <c r="J50" s="59"/>
    </row>
    <row r="51" ht="12.75">
      <c r="J51" s="59"/>
    </row>
    <row r="52" ht="12.75">
      <c r="J52" s="59"/>
    </row>
    <row r="53" ht="12.75">
      <c r="J53" s="59"/>
    </row>
    <row r="54" ht="12.75">
      <c r="J54" s="59"/>
    </row>
    <row r="55" ht="12.75">
      <c r="J55" s="59"/>
    </row>
    <row r="56" ht="12.75">
      <c r="J56" s="59"/>
    </row>
    <row r="57" ht="12.75">
      <c r="J57" s="59"/>
    </row>
    <row r="58" ht="12.75">
      <c r="J58" s="59"/>
    </row>
    <row r="59" ht="12.75">
      <c r="J59" s="59"/>
    </row>
    <row r="60" ht="12.75">
      <c r="J60" s="59"/>
    </row>
    <row r="61" ht="12.75">
      <c r="J61" s="59"/>
    </row>
    <row r="62" ht="12.75">
      <c r="J62" s="60"/>
    </row>
    <row r="63" ht="12.75">
      <c r="J63" s="60"/>
    </row>
    <row r="64" ht="12.75">
      <c r="J64" s="59"/>
    </row>
    <row r="65" ht="12.75">
      <c r="J65" s="59"/>
    </row>
    <row r="66" ht="12.75">
      <c r="J66" s="59"/>
    </row>
    <row r="67" ht="12.75">
      <c r="J67" s="59"/>
    </row>
    <row r="68" ht="12.75">
      <c r="J68" s="59"/>
    </row>
    <row r="69" ht="12.75">
      <c r="J69" s="59"/>
    </row>
    <row r="70" ht="12.75">
      <c r="J70" s="59"/>
    </row>
    <row r="71" ht="12.75">
      <c r="J71" s="59"/>
    </row>
    <row r="72" ht="12.75">
      <c r="J72" s="59"/>
    </row>
    <row r="73" ht="12.75">
      <c r="J73" s="59"/>
    </row>
    <row r="74" ht="12.75">
      <c r="J74" s="59"/>
    </row>
    <row r="75" ht="12.75">
      <c r="J75" s="59"/>
    </row>
    <row r="76" ht="12.75">
      <c r="J76" s="59"/>
    </row>
    <row r="77" ht="12.75">
      <c r="J77" s="59"/>
    </row>
    <row r="78" ht="12.75">
      <c r="J78" s="59"/>
    </row>
    <row r="79" ht="12.75">
      <c r="J79" s="59"/>
    </row>
    <row r="80" ht="12.75">
      <c r="J80" s="59"/>
    </row>
    <row r="81" ht="12.75">
      <c r="J81" s="59"/>
    </row>
    <row r="82" ht="12.75">
      <c r="J82" s="59"/>
    </row>
    <row r="83" ht="12.75">
      <c r="J83" s="59"/>
    </row>
    <row r="84" ht="12.75">
      <c r="J84" s="59"/>
    </row>
    <row r="85" ht="12.75">
      <c r="J85" s="59"/>
    </row>
    <row r="86" ht="12.75">
      <c r="J86" s="59"/>
    </row>
    <row r="87" ht="12.75">
      <c r="J87" s="59"/>
    </row>
    <row r="88" ht="12.75">
      <c r="J88" s="59"/>
    </row>
    <row r="89" ht="12.75">
      <c r="J89" s="59"/>
    </row>
    <row r="90" ht="12.75">
      <c r="J90" s="59"/>
    </row>
    <row r="91" ht="12.75">
      <c r="J91" s="59"/>
    </row>
    <row r="92" ht="12.75">
      <c r="J92" s="59"/>
    </row>
    <row r="93" ht="12.75">
      <c r="J93" s="59"/>
    </row>
    <row r="94" ht="12.75">
      <c r="J94" s="59"/>
    </row>
    <row r="95" ht="12.75">
      <c r="J95" s="59"/>
    </row>
    <row r="96" ht="12.75">
      <c r="J96" s="59"/>
    </row>
    <row r="97" ht="12.75">
      <c r="J97" s="59"/>
    </row>
    <row r="98" ht="12.75">
      <c r="J98" s="59"/>
    </row>
    <row r="99" ht="12.75">
      <c r="J99" s="59"/>
    </row>
    <row r="100" ht="12.75">
      <c r="J100" s="59"/>
    </row>
    <row r="101" ht="12.75">
      <c r="J101" s="59"/>
    </row>
    <row r="102" ht="12.75">
      <c r="J102" s="59"/>
    </row>
    <row r="103" ht="12.75">
      <c r="J103" s="59"/>
    </row>
    <row r="104" ht="12.75">
      <c r="J104" s="59"/>
    </row>
    <row r="105" ht="12.75">
      <c r="J105" s="59"/>
    </row>
    <row r="106" ht="12.75">
      <c r="J106" s="59"/>
    </row>
    <row r="107" ht="12.75">
      <c r="J107" s="59"/>
    </row>
    <row r="108" ht="12.75">
      <c r="J108" s="59"/>
    </row>
    <row r="109" ht="12.75">
      <c r="J109" s="59"/>
    </row>
    <row r="110" ht="12.75">
      <c r="J110" s="59"/>
    </row>
    <row r="111" ht="12.75">
      <c r="J111" s="59"/>
    </row>
    <row r="112" ht="12.75">
      <c r="J112" s="59"/>
    </row>
    <row r="113" ht="12.75">
      <c r="J113" s="59"/>
    </row>
    <row r="114" ht="12.75">
      <c r="J114" s="59"/>
    </row>
    <row r="115" ht="12.75">
      <c r="J115" s="59"/>
    </row>
    <row r="116" ht="12.75">
      <c r="J116" s="59"/>
    </row>
    <row r="117" ht="12.75">
      <c r="J117" s="59"/>
    </row>
    <row r="118" ht="12.75">
      <c r="J118" s="59"/>
    </row>
    <row r="119" ht="12.75">
      <c r="J119" s="59"/>
    </row>
    <row r="120" ht="12.75">
      <c r="J120" s="59"/>
    </row>
    <row r="121" ht="12.75">
      <c r="J121" s="59"/>
    </row>
    <row r="122" ht="12.75">
      <c r="J122" s="59"/>
    </row>
    <row r="123" ht="12.75">
      <c r="J123" s="59"/>
    </row>
    <row r="124" ht="12.75">
      <c r="J124" s="59"/>
    </row>
    <row r="125" ht="12.75">
      <c r="J125" s="59"/>
    </row>
    <row r="126" ht="12.75">
      <c r="J126" s="59"/>
    </row>
    <row r="127" ht="12.75">
      <c r="J127" s="59"/>
    </row>
    <row r="128" ht="12.75">
      <c r="J128" s="59"/>
    </row>
    <row r="129" ht="12.75">
      <c r="J129" s="59"/>
    </row>
    <row r="130" ht="12.75">
      <c r="J130" s="59"/>
    </row>
    <row r="131" ht="12.75">
      <c r="J131" s="59"/>
    </row>
    <row r="132" ht="12.75">
      <c r="J132" s="59"/>
    </row>
    <row r="133" ht="12.75">
      <c r="J133" s="59"/>
    </row>
    <row r="134" ht="12.75">
      <c r="J134" s="59"/>
    </row>
    <row r="135" ht="12.75">
      <c r="J135" s="59"/>
    </row>
    <row r="136" ht="12.75">
      <c r="J136" s="59"/>
    </row>
    <row r="137" ht="12.75">
      <c r="J137" s="59"/>
    </row>
    <row r="138" ht="12.75">
      <c r="J138" s="59"/>
    </row>
    <row r="139" ht="12.75">
      <c r="J139" s="59"/>
    </row>
    <row r="140" ht="12.75">
      <c r="J140" s="59"/>
    </row>
    <row r="141" ht="12.75">
      <c r="J141" s="59"/>
    </row>
    <row r="142" ht="12.75">
      <c r="J142" s="59"/>
    </row>
    <row r="143" ht="12.75">
      <c r="J143" s="59"/>
    </row>
    <row r="144" ht="12.75">
      <c r="J144" s="59"/>
    </row>
    <row r="145" ht="12.75">
      <c r="J145" s="59"/>
    </row>
    <row r="146" ht="12.75">
      <c r="J146" s="59"/>
    </row>
    <row r="147" ht="12.75">
      <c r="J147" s="59"/>
    </row>
    <row r="148" ht="12.75">
      <c r="J148" s="59"/>
    </row>
    <row r="149" ht="12.75">
      <c r="J149" s="59"/>
    </row>
    <row r="150" ht="12.75">
      <c r="J150" s="59"/>
    </row>
    <row r="151" ht="12.75">
      <c r="J151" s="59"/>
    </row>
    <row r="152" ht="12.75">
      <c r="J152" s="59"/>
    </row>
    <row r="153" ht="12.75">
      <c r="J153" s="59"/>
    </row>
    <row r="154" ht="12.75">
      <c r="J154" s="59"/>
    </row>
    <row r="155" ht="12.75">
      <c r="J155" s="59"/>
    </row>
    <row r="156" ht="12.75">
      <c r="J156" s="59"/>
    </row>
    <row r="157" ht="12.75">
      <c r="J157" s="59"/>
    </row>
    <row r="158" ht="12.75">
      <c r="J158" s="59"/>
    </row>
    <row r="159" ht="12.75">
      <c r="J159" s="59"/>
    </row>
    <row r="160" ht="12.75">
      <c r="J160" s="59"/>
    </row>
    <row r="161" ht="12.75">
      <c r="J161" s="59"/>
    </row>
    <row r="162" ht="12.75">
      <c r="J162" s="59"/>
    </row>
    <row r="163" ht="12.75">
      <c r="J163" s="59"/>
    </row>
    <row r="164" ht="12.75">
      <c r="J164" s="59"/>
    </row>
    <row r="165" ht="12.75">
      <c r="J165" s="59"/>
    </row>
    <row r="166" ht="12.75">
      <c r="J166" s="59"/>
    </row>
    <row r="167" ht="12.75">
      <c r="J167" s="59"/>
    </row>
    <row r="168" ht="12.75">
      <c r="J168" s="59"/>
    </row>
    <row r="169" ht="12.75">
      <c r="J169" s="59"/>
    </row>
    <row r="170" ht="12.75">
      <c r="J170" s="59"/>
    </row>
    <row r="171" ht="12.75">
      <c r="J171" s="59"/>
    </row>
    <row r="172" ht="12.75">
      <c r="J172" s="59"/>
    </row>
    <row r="173" ht="12.75">
      <c r="J173" s="59"/>
    </row>
    <row r="174" ht="12.75">
      <c r="J174" s="59"/>
    </row>
    <row r="175" ht="12.75">
      <c r="J175" s="59"/>
    </row>
    <row r="176" ht="12.75">
      <c r="J176" s="59"/>
    </row>
    <row r="177" ht="12.75">
      <c r="J177" s="59"/>
    </row>
    <row r="178" ht="12.75">
      <c r="J178" s="59"/>
    </row>
    <row r="179" ht="12.75">
      <c r="J179" s="59"/>
    </row>
    <row r="180" ht="12.75">
      <c r="J180" s="59"/>
    </row>
    <row r="181" ht="12.75">
      <c r="J181" s="59"/>
    </row>
    <row r="182" ht="12.75">
      <c r="J182" s="59"/>
    </row>
    <row r="183" ht="12.75">
      <c r="J183" s="59"/>
    </row>
    <row r="184" ht="12.75">
      <c r="J184" s="59"/>
    </row>
    <row r="185" ht="12.75">
      <c r="J185" s="59"/>
    </row>
    <row r="186" ht="12.75">
      <c r="J186" s="59"/>
    </row>
    <row r="187" ht="12.75">
      <c r="J187" s="59"/>
    </row>
    <row r="188" ht="12.75">
      <c r="J188" s="59"/>
    </row>
    <row r="189" ht="12.75">
      <c r="J189" s="59"/>
    </row>
    <row r="190" ht="12.75">
      <c r="J190" s="59"/>
    </row>
    <row r="191" ht="12.75">
      <c r="J191" s="59"/>
    </row>
    <row r="192" ht="12.75">
      <c r="J192" s="59"/>
    </row>
    <row r="193" ht="12.75">
      <c r="J193" s="59"/>
    </row>
    <row r="194" ht="12.75">
      <c r="J194" s="59"/>
    </row>
    <row r="195" ht="12.75">
      <c r="J195" s="59"/>
    </row>
    <row r="196" ht="12.75">
      <c r="J196" s="59"/>
    </row>
    <row r="197" ht="12.75">
      <c r="J197" s="59"/>
    </row>
    <row r="198" ht="12.75">
      <c r="J198" s="59"/>
    </row>
    <row r="199" ht="12.75">
      <c r="J199" s="59"/>
    </row>
    <row r="200" ht="12.75">
      <c r="J200" s="59"/>
    </row>
    <row r="201" ht="12.75">
      <c r="J201" s="59"/>
    </row>
    <row r="202" ht="12.75">
      <c r="J202" s="59"/>
    </row>
    <row r="203" ht="12.75">
      <c r="J203" s="59"/>
    </row>
    <row r="204" ht="12.75">
      <c r="J204" s="59"/>
    </row>
    <row r="205" ht="12.75">
      <c r="J205" s="59"/>
    </row>
    <row r="206" ht="12.75">
      <c r="J206" s="59"/>
    </row>
    <row r="207" ht="12.75">
      <c r="J207" s="59"/>
    </row>
    <row r="208" ht="12.75">
      <c r="J208" s="59"/>
    </row>
    <row r="209" ht="12.75">
      <c r="J209" s="59"/>
    </row>
    <row r="210" ht="12.75">
      <c r="J210" s="59"/>
    </row>
    <row r="211" ht="12.75">
      <c r="J211" s="59"/>
    </row>
    <row r="212" ht="12.75">
      <c r="J212" s="59"/>
    </row>
    <row r="213" ht="12.75">
      <c r="J213" s="59"/>
    </row>
    <row r="214" ht="12.75">
      <c r="J214" s="59"/>
    </row>
    <row r="215" ht="12.75">
      <c r="J215" s="59"/>
    </row>
    <row r="216" ht="12.75">
      <c r="J216" s="59"/>
    </row>
    <row r="217" ht="12.75">
      <c r="J217" s="59"/>
    </row>
    <row r="218" ht="12.75">
      <c r="J218" s="59"/>
    </row>
    <row r="219" ht="12.75">
      <c r="J219" s="59"/>
    </row>
    <row r="220" ht="12.75">
      <c r="J220" s="59"/>
    </row>
    <row r="221" ht="12.75">
      <c r="J221" s="59"/>
    </row>
    <row r="222" ht="12.75">
      <c r="J222" s="59"/>
    </row>
    <row r="223" ht="12.75">
      <c r="J223" s="59"/>
    </row>
    <row r="224" ht="12.75">
      <c r="J224" s="59"/>
    </row>
    <row r="225" ht="12.75">
      <c r="J225" s="59"/>
    </row>
    <row r="226" ht="12.75">
      <c r="J226" s="59"/>
    </row>
    <row r="227" ht="12.75">
      <c r="J227" s="59"/>
    </row>
    <row r="228" ht="12.75">
      <c r="J228" s="59"/>
    </row>
    <row r="229" ht="12.75">
      <c r="J229" s="59"/>
    </row>
    <row r="230" ht="12.75">
      <c r="J230" s="59"/>
    </row>
    <row r="231" ht="12.75">
      <c r="J231" s="59"/>
    </row>
    <row r="232" ht="12.75">
      <c r="J232" s="59"/>
    </row>
    <row r="233" ht="12.75">
      <c r="J233" s="59"/>
    </row>
    <row r="234" ht="12.75">
      <c r="J234" s="59"/>
    </row>
    <row r="235" ht="12.75">
      <c r="J235" s="59"/>
    </row>
    <row r="236" ht="12.75">
      <c r="J236" s="59"/>
    </row>
    <row r="237" ht="12.75">
      <c r="J237" s="59"/>
    </row>
    <row r="238" ht="12.75">
      <c r="J238" s="59"/>
    </row>
    <row r="239" ht="12.75">
      <c r="J239" s="59"/>
    </row>
    <row r="240" ht="12.75">
      <c r="J240" s="59"/>
    </row>
    <row r="241" ht="12.75">
      <c r="J241" s="59"/>
    </row>
    <row r="242" ht="12.75">
      <c r="J242" s="59"/>
    </row>
    <row r="243" ht="12.75">
      <c r="J243" s="59"/>
    </row>
    <row r="244" ht="12.75">
      <c r="J244" s="59"/>
    </row>
    <row r="245" ht="12.75">
      <c r="J245" s="59"/>
    </row>
    <row r="246" ht="12.75">
      <c r="J246" s="59"/>
    </row>
    <row r="247" ht="12.75">
      <c r="J247" s="59"/>
    </row>
    <row r="248" ht="12.75">
      <c r="J248" s="59"/>
    </row>
    <row r="249" ht="12.75">
      <c r="J249" s="59"/>
    </row>
    <row r="250" ht="12.75">
      <c r="J250" s="59"/>
    </row>
    <row r="251" ht="12.75">
      <c r="J251" s="59"/>
    </row>
    <row r="252" ht="12.75">
      <c r="J252" s="59"/>
    </row>
    <row r="253" ht="12.75">
      <c r="J253" s="59"/>
    </row>
    <row r="254" ht="12.75">
      <c r="J254" s="59"/>
    </row>
    <row r="255" ht="12.75">
      <c r="J255" s="59"/>
    </row>
    <row r="256" ht="12.75">
      <c r="J256" s="59"/>
    </row>
    <row r="257" ht="12.75">
      <c r="J257" s="59"/>
    </row>
    <row r="258" ht="12.75">
      <c r="J258" s="59"/>
    </row>
    <row r="259" ht="12.75">
      <c r="J259" s="59"/>
    </row>
    <row r="260" ht="12.75">
      <c r="J260" s="59"/>
    </row>
    <row r="261" ht="12.75">
      <c r="J261" s="59"/>
    </row>
    <row r="262" ht="12.75">
      <c r="J262" s="59"/>
    </row>
    <row r="263" ht="12.75">
      <c r="J263" s="59"/>
    </row>
    <row r="264" ht="12.75">
      <c r="J264" s="59"/>
    </row>
    <row r="265" ht="12.75">
      <c r="J265" s="59"/>
    </row>
    <row r="266" ht="12.75">
      <c r="J266" s="59"/>
    </row>
    <row r="267" ht="12.75">
      <c r="J267" s="59"/>
    </row>
    <row r="268" ht="12.75">
      <c r="J268" s="59"/>
    </row>
    <row r="269" ht="12.75">
      <c r="J269" s="59"/>
    </row>
    <row r="270" ht="12.75">
      <c r="J270" s="59"/>
    </row>
    <row r="271" ht="12.75">
      <c r="J271" s="59"/>
    </row>
    <row r="272" ht="12.75">
      <c r="J272" s="59"/>
    </row>
    <row r="273" ht="12.75">
      <c r="J273" s="59"/>
    </row>
    <row r="274" ht="12.75">
      <c r="J274" s="59"/>
    </row>
    <row r="275" ht="12.75">
      <c r="J275" s="59"/>
    </row>
    <row r="276" ht="12.75">
      <c r="J276" s="59"/>
    </row>
    <row r="277" ht="12.75">
      <c r="J277" s="59"/>
    </row>
    <row r="278" ht="12.75">
      <c r="J278" s="59"/>
    </row>
    <row r="279" ht="12.75">
      <c r="J279" s="59"/>
    </row>
    <row r="280" ht="12.75">
      <c r="J280" s="59"/>
    </row>
    <row r="281" ht="12.75">
      <c r="J281" s="59"/>
    </row>
    <row r="282" ht="12.75">
      <c r="J282" s="59"/>
    </row>
    <row r="283" ht="12.75">
      <c r="J283" s="59"/>
    </row>
    <row r="284" ht="12.75">
      <c r="J284" s="59"/>
    </row>
    <row r="285" ht="12.75">
      <c r="J285" s="59"/>
    </row>
    <row r="286" ht="12.75">
      <c r="J286" s="59"/>
    </row>
    <row r="287" ht="12.75">
      <c r="J287" s="59"/>
    </row>
    <row r="288" ht="12.75">
      <c r="J288" s="59"/>
    </row>
    <row r="289" ht="12.75">
      <c r="J289" s="59"/>
    </row>
    <row r="290" ht="12.75">
      <c r="J290" s="59"/>
    </row>
    <row r="291" ht="12.75">
      <c r="J291" s="59"/>
    </row>
    <row r="292" ht="12.75">
      <c r="J292" s="59"/>
    </row>
    <row r="293" ht="12.75">
      <c r="J293" s="59"/>
    </row>
    <row r="294" ht="12.75">
      <c r="J294" s="59"/>
    </row>
    <row r="295" ht="12.75">
      <c r="J295" s="59"/>
    </row>
    <row r="296" ht="12.75">
      <c r="J296" s="59"/>
    </row>
    <row r="297" ht="12.75">
      <c r="J297" s="59"/>
    </row>
    <row r="298" ht="12.75">
      <c r="J298" s="59"/>
    </row>
    <row r="299" ht="12.75">
      <c r="J299" s="59"/>
    </row>
    <row r="300" ht="12.75">
      <c r="J300" s="59"/>
    </row>
    <row r="301" ht="12.75">
      <c r="J301" s="59"/>
    </row>
    <row r="302" ht="12.75">
      <c r="J302" s="59"/>
    </row>
    <row r="303" ht="12.75">
      <c r="J303" s="59"/>
    </row>
    <row r="304" ht="12.75">
      <c r="J304" s="59"/>
    </row>
    <row r="305" ht="12.75">
      <c r="J305" s="59"/>
    </row>
    <row r="306" ht="12.75">
      <c r="J306" s="59"/>
    </row>
    <row r="307" ht="12.75">
      <c r="J307" s="59"/>
    </row>
    <row r="308" ht="12.75">
      <c r="J308" s="59"/>
    </row>
    <row r="309" ht="12.75">
      <c r="J309" s="59"/>
    </row>
    <row r="310" ht="12.75">
      <c r="J310" s="59"/>
    </row>
    <row r="311" ht="12.75">
      <c r="J311" s="59"/>
    </row>
    <row r="312" ht="12.75">
      <c r="J312" s="59"/>
    </row>
    <row r="313" ht="12.75">
      <c r="J313" s="59"/>
    </row>
    <row r="314" ht="12.75">
      <c r="J314" s="59"/>
    </row>
    <row r="315" ht="12.75">
      <c r="J315" s="59"/>
    </row>
    <row r="316" ht="12.75">
      <c r="J316" s="59"/>
    </row>
    <row r="317" ht="12.75">
      <c r="J317" s="59"/>
    </row>
    <row r="318" ht="12.75">
      <c r="J318" s="59"/>
    </row>
    <row r="319" ht="12.75">
      <c r="J319" s="59"/>
    </row>
    <row r="320" ht="12.75">
      <c r="J320" s="59"/>
    </row>
    <row r="321" ht="12.75">
      <c r="J321" s="59"/>
    </row>
    <row r="322" ht="12.75">
      <c r="J322" s="59"/>
    </row>
    <row r="323" ht="12.75">
      <c r="J323" s="59"/>
    </row>
    <row r="324" ht="12.75">
      <c r="J324" s="59"/>
    </row>
    <row r="325" ht="12.75">
      <c r="J325" s="59"/>
    </row>
    <row r="326" ht="12.75">
      <c r="J326" s="59"/>
    </row>
    <row r="327" ht="12.75">
      <c r="J327" s="59"/>
    </row>
    <row r="328" ht="12.75">
      <c r="J328" s="59"/>
    </row>
    <row r="329" ht="12.75">
      <c r="J329" s="59"/>
    </row>
    <row r="330" ht="12.75">
      <c r="J330" s="59"/>
    </row>
    <row r="331" ht="12.75">
      <c r="J331" s="59"/>
    </row>
    <row r="332" ht="12.75">
      <c r="J332" s="59"/>
    </row>
    <row r="333" ht="12.75">
      <c r="J333" s="59"/>
    </row>
    <row r="334" ht="12.75">
      <c r="J334" s="59"/>
    </row>
    <row r="335" ht="12.75">
      <c r="J335" s="59"/>
    </row>
    <row r="336" ht="12.75">
      <c r="J336" s="59"/>
    </row>
    <row r="337" ht="12.75">
      <c r="J337" s="59"/>
    </row>
    <row r="338" ht="12.75">
      <c r="J338" s="59"/>
    </row>
    <row r="339" ht="12.75">
      <c r="J339" s="59"/>
    </row>
    <row r="340" ht="12.75">
      <c r="J340" s="59"/>
    </row>
    <row r="341" ht="12.75">
      <c r="J341" s="59"/>
    </row>
    <row r="342" ht="12.75">
      <c r="J342" s="59"/>
    </row>
    <row r="343" ht="12.75">
      <c r="J343" s="59"/>
    </row>
    <row r="344" ht="12.75">
      <c r="J344" s="59"/>
    </row>
    <row r="345" ht="12.75">
      <c r="J345" s="59"/>
    </row>
    <row r="346" ht="12.75">
      <c r="J346" s="59"/>
    </row>
    <row r="347" ht="12.75">
      <c r="J347" s="59"/>
    </row>
    <row r="348" ht="12.75">
      <c r="J348" s="59"/>
    </row>
    <row r="349" ht="12.75">
      <c r="J349" s="59"/>
    </row>
    <row r="350" ht="12.75">
      <c r="J350" s="59"/>
    </row>
    <row r="351" ht="12.75">
      <c r="J351" s="59"/>
    </row>
    <row r="352" ht="12.75">
      <c r="J352" s="59"/>
    </row>
    <row r="353" ht="12.75">
      <c r="J353" s="59"/>
    </row>
    <row r="354" ht="12.75">
      <c r="J354" s="59"/>
    </row>
    <row r="355" ht="12.75">
      <c r="J355" s="59"/>
    </row>
    <row r="356" ht="12.75">
      <c r="J356" s="59"/>
    </row>
    <row r="357" ht="12.75">
      <c r="J357" s="59"/>
    </row>
    <row r="358" ht="12.75">
      <c r="J358" s="59"/>
    </row>
    <row r="359" ht="12.75">
      <c r="J359" s="59"/>
    </row>
    <row r="360" ht="12.75">
      <c r="J360" s="59"/>
    </row>
    <row r="361" ht="12.75">
      <c r="J361" s="59"/>
    </row>
    <row r="362" ht="12.75">
      <c r="J362" s="59"/>
    </row>
    <row r="363" ht="12.75">
      <c r="J363" s="59"/>
    </row>
    <row r="364" ht="12.75">
      <c r="J364" s="59"/>
    </row>
    <row r="365" ht="12.75">
      <c r="J365" s="59"/>
    </row>
    <row r="366" ht="12.75">
      <c r="J366" s="59"/>
    </row>
    <row r="367" ht="12.75">
      <c r="J367" s="59"/>
    </row>
    <row r="368" ht="12.75">
      <c r="J368" s="59"/>
    </row>
    <row r="369" ht="12.75">
      <c r="J369" s="59"/>
    </row>
    <row r="370" ht="12.75">
      <c r="J370" s="59"/>
    </row>
    <row r="371" ht="12.75">
      <c r="J371" s="59"/>
    </row>
    <row r="372" ht="12.75">
      <c r="J372" s="59"/>
    </row>
    <row r="373" ht="12.75">
      <c r="J373" s="59"/>
    </row>
    <row r="374" ht="12.75">
      <c r="J374" s="59"/>
    </row>
    <row r="375" ht="12.75">
      <c r="J375" s="59"/>
    </row>
    <row r="376" ht="12.75">
      <c r="J376" s="59"/>
    </row>
    <row r="377" ht="12.75">
      <c r="J377" s="59"/>
    </row>
    <row r="378" ht="12.75">
      <c r="J378" s="59"/>
    </row>
    <row r="379" ht="12.75">
      <c r="J379" s="59"/>
    </row>
    <row r="380" ht="12.75">
      <c r="J380" s="59"/>
    </row>
    <row r="381" ht="12.75">
      <c r="J381" s="59"/>
    </row>
    <row r="382" ht="12.75">
      <c r="J382" s="59"/>
    </row>
    <row r="383" ht="12.75">
      <c r="J383" s="59"/>
    </row>
    <row r="384" ht="12.75">
      <c r="J384" s="59"/>
    </row>
    <row r="385" ht="12.75">
      <c r="J385" s="59"/>
    </row>
    <row r="386" ht="12.75">
      <c r="J386" s="59"/>
    </row>
    <row r="387" ht="12.75">
      <c r="J387" s="59"/>
    </row>
    <row r="388" ht="12.75">
      <c r="J388" s="59"/>
    </row>
    <row r="389" ht="12.75">
      <c r="J389" s="59"/>
    </row>
    <row r="390" ht="12.75">
      <c r="J390" s="59"/>
    </row>
    <row r="391" ht="12.75">
      <c r="J391" s="59"/>
    </row>
    <row r="392" ht="12.75">
      <c r="J392" s="59"/>
    </row>
    <row r="393" ht="12.75">
      <c r="J393" s="59"/>
    </row>
    <row r="394" ht="12.75">
      <c r="J394" s="59"/>
    </row>
    <row r="395" ht="12.75">
      <c r="J395" s="59"/>
    </row>
    <row r="396" ht="12.75">
      <c r="J396" s="59"/>
    </row>
    <row r="397" ht="12.75">
      <c r="J397" s="59"/>
    </row>
    <row r="398" ht="12.75">
      <c r="J398" s="59"/>
    </row>
    <row r="399" ht="12.75">
      <c r="J399" s="59"/>
    </row>
    <row r="400" ht="12.75">
      <c r="J400" s="59"/>
    </row>
    <row r="401" ht="12.75">
      <c r="J401" s="59"/>
    </row>
    <row r="402" ht="12.75">
      <c r="J402" s="59"/>
    </row>
    <row r="403" ht="12.75">
      <c r="J403" s="59"/>
    </row>
    <row r="404" ht="12.75">
      <c r="J404" s="59"/>
    </row>
    <row r="405" ht="12.75">
      <c r="J405" s="59"/>
    </row>
    <row r="406" ht="12.75">
      <c r="J406" s="59"/>
    </row>
    <row r="407" ht="12.75">
      <c r="J407" s="59"/>
    </row>
    <row r="408" ht="12.75">
      <c r="J408" s="59"/>
    </row>
    <row r="409" ht="12.75">
      <c r="J409" s="59"/>
    </row>
    <row r="410" ht="12.75">
      <c r="J410" s="59"/>
    </row>
    <row r="411" ht="12.75">
      <c r="J411" s="59"/>
    </row>
    <row r="412" ht="12.75">
      <c r="J412" s="59"/>
    </row>
    <row r="413" ht="12.75">
      <c r="J413" s="59"/>
    </row>
    <row r="414" ht="12.75">
      <c r="J414" s="59"/>
    </row>
    <row r="415" ht="12.75">
      <c r="J415" s="59"/>
    </row>
    <row r="416" ht="12.75">
      <c r="J416" s="59"/>
    </row>
    <row r="417" ht="12.75">
      <c r="J417" s="59"/>
    </row>
    <row r="418" ht="12.75">
      <c r="J418" s="59"/>
    </row>
    <row r="419" ht="12.75">
      <c r="J419" s="59"/>
    </row>
    <row r="420" ht="12.75">
      <c r="J420" s="59"/>
    </row>
    <row r="421" ht="12.75">
      <c r="J421" s="59"/>
    </row>
    <row r="422" ht="12.75">
      <c r="J422" s="59"/>
    </row>
    <row r="423" ht="12.75">
      <c r="J423" s="59"/>
    </row>
    <row r="424" ht="12.75">
      <c r="J424" s="59"/>
    </row>
    <row r="425" ht="12.75">
      <c r="J425" s="59"/>
    </row>
    <row r="426" ht="12.75">
      <c r="J426" s="59"/>
    </row>
    <row r="427" ht="12.75">
      <c r="J427" s="59"/>
    </row>
    <row r="428" ht="12.75">
      <c r="J428" s="59"/>
    </row>
    <row r="429" ht="12.75">
      <c r="J429" s="59"/>
    </row>
    <row r="430" ht="12.75">
      <c r="J430" s="59"/>
    </row>
    <row r="431" ht="12.75">
      <c r="J431" s="59"/>
    </row>
    <row r="432" ht="12.75">
      <c r="J432" s="59"/>
    </row>
    <row r="433" ht="12.75">
      <c r="J433" s="59"/>
    </row>
    <row r="434" ht="12.75">
      <c r="J434" s="59"/>
    </row>
    <row r="435" ht="12.75">
      <c r="J435" s="59"/>
    </row>
    <row r="436" ht="12.75">
      <c r="J436" s="59"/>
    </row>
    <row r="437" ht="12.75">
      <c r="J437" s="59"/>
    </row>
    <row r="438" ht="12.75">
      <c r="J438" s="59"/>
    </row>
    <row r="439" ht="12.75">
      <c r="J439" s="59"/>
    </row>
    <row r="440" ht="12.75">
      <c r="J440" s="59"/>
    </row>
    <row r="441" ht="12.75">
      <c r="J441" s="59"/>
    </row>
    <row r="442" ht="12.75">
      <c r="J442" s="59"/>
    </row>
    <row r="443" ht="12.75">
      <c r="J443" s="59"/>
    </row>
    <row r="444" ht="12.75">
      <c r="J444" s="59"/>
    </row>
    <row r="445" ht="12.75">
      <c r="J445" s="59"/>
    </row>
    <row r="446" ht="12.75">
      <c r="J446" s="59"/>
    </row>
    <row r="447" ht="12.75">
      <c r="J447" s="59"/>
    </row>
    <row r="448" ht="12.75">
      <c r="J448" s="59"/>
    </row>
    <row r="449" ht="12.75">
      <c r="J449" s="59"/>
    </row>
    <row r="450" ht="12.75">
      <c r="J450" s="59"/>
    </row>
    <row r="451" ht="12.75">
      <c r="J451" s="59"/>
    </row>
    <row r="452" ht="12.75">
      <c r="J452" s="59"/>
    </row>
    <row r="453" ht="12.75">
      <c r="J453" s="59"/>
    </row>
    <row r="454" ht="12.75">
      <c r="J454" s="59"/>
    </row>
    <row r="455" ht="12.75">
      <c r="J455" s="59"/>
    </row>
    <row r="456" ht="12.75">
      <c r="J456" s="59"/>
    </row>
    <row r="457" ht="12.75">
      <c r="J457" s="59"/>
    </row>
    <row r="458" ht="12.75">
      <c r="J458" s="59"/>
    </row>
    <row r="459" ht="12.75">
      <c r="J459" s="59"/>
    </row>
    <row r="460" ht="12.75">
      <c r="J460" s="59"/>
    </row>
    <row r="461" ht="12.75">
      <c r="J461" s="59"/>
    </row>
    <row r="462" ht="12.75">
      <c r="J462" s="59"/>
    </row>
    <row r="463" ht="12.75">
      <c r="J463" s="59"/>
    </row>
    <row r="464" ht="12.75">
      <c r="J464" s="59"/>
    </row>
    <row r="465" ht="12.75">
      <c r="J465" s="59"/>
    </row>
    <row r="466" ht="12.75">
      <c r="J466" s="59"/>
    </row>
    <row r="467" ht="12.75">
      <c r="J467" s="59"/>
    </row>
    <row r="468" ht="12.75">
      <c r="J468" s="59"/>
    </row>
    <row r="469" ht="12.75">
      <c r="J469" s="59"/>
    </row>
    <row r="470" ht="12.75">
      <c r="J470" s="59"/>
    </row>
    <row r="471" ht="12.75">
      <c r="J471" s="59"/>
    </row>
    <row r="472" ht="12.75">
      <c r="J472" s="59"/>
    </row>
    <row r="473" ht="12.75">
      <c r="J473" s="59"/>
    </row>
    <row r="474" ht="12.75">
      <c r="J474" s="59"/>
    </row>
    <row r="475" ht="12.75">
      <c r="J475" s="59"/>
    </row>
    <row r="476" ht="12.75">
      <c r="J476" s="59"/>
    </row>
    <row r="477" ht="12.75">
      <c r="J477" s="59"/>
    </row>
    <row r="478" ht="12.75">
      <c r="J478" s="59"/>
    </row>
    <row r="479" ht="12.75">
      <c r="J479" s="59"/>
    </row>
    <row r="480" ht="12.75">
      <c r="J480" s="59"/>
    </row>
    <row r="481" ht="12.75">
      <c r="J481" s="59"/>
    </row>
    <row r="482" ht="12.75">
      <c r="J482" s="59"/>
    </row>
    <row r="483" ht="12.75">
      <c r="J483" s="59"/>
    </row>
    <row r="484" ht="12.75">
      <c r="J484" s="59"/>
    </row>
    <row r="485" ht="12.75">
      <c r="J485" s="59"/>
    </row>
    <row r="486" ht="12.75">
      <c r="J486" s="59"/>
    </row>
    <row r="487" ht="12.75">
      <c r="J487" s="59"/>
    </row>
    <row r="488" ht="12.75">
      <c r="J488" s="59"/>
    </row>
    <row r="489" ht="12.75">
      <c r="J489" s="59"/>
    </row>
    <row r="490" ht="12.75">
      <c r="J490" s="59"/>
    </row>
    <row r="491" ht="12.75">
      <c r="J491" s="59"/>
    </row>
    <row r="492" ht="12.75">
      <c r="J492" s="59"/>
    </row>
    <row r="493" ht="12.75">
      <c r="J493" s="59"/>
    </row>
    <row r="494" ht="12.75">
      <c r="J494" s="59"/>
    </row>
    <row r="495" ht="12.75">
      <c r="J495" s="59"/>
    </row>
    <row r="496" ht="12.75">
      <c r="J496" s="59"/>
    </row>
    <row r="497" ht="12.75">
      <c r="J497" s="59"/>
    </row>
    <row r="498" ht="12.75">
      <c r="J498" s="59"/>
    </row>
    <row r="499" ht="12.75">
      <c r="J499" s="59"/>
    </row>
    <row r="500" ht="12.75">
      <c r="J500" s="59"/>
    </row>
    <row r="501" ht="12.75">
      <c r="J501" s="59"/>
    </row>
    <row r="502" ht="12.75">
      <c r="J502" s="59"/>
    </row>
    <row r="503" ht="12.75">
      <c r="J503" s="59"/>
    </row>
    <row r="504" ht="12.75">
      <c r="J504" s="59"/>
    </row>
    <row r="505" ht="12.75">
      <c r="J505" s="59"/>
    </row>
    <row r="506" ht="12.75">
      <c r="J506" s="59"/>
    </row>
    <row r="507" ht="12.75">
      <c r="J507" s="59"/>
    </row>
    <row r="508" ht="12.75">
      <c r="J508" s="59"/>
    </row>
    <row r="509" ht="12.75">
      <c r="J509" s="59"/>
    </row>
    <row r="510" ht="12.75">
      <c r="J510" s="59"/>
    </row>
    <row r="511" ht="12.75">
      <c r="J511" s="59"/>
    </row>
    <row r="512" ht="12.75">
      <c r="J512" s="59"/>
    </row>
    <row r="513" ht="12.75">
      <c r="J513" s="59"/>
    </row>
    <row r="514" ht="12.75">
      <c r="J514" s="59"/>
    </row>
    <row r="515" ht="12.75">
      <c r="J515" s="59"/>
    </row>
    <row r="516" ht="12.75">
      <c r="J516" s="59"/>
    </row>
    <row r="517" ht="12.75">
      <c r="J517" s="59"/>
    </row>
    <row r="518" ht="12.75">
      <c r="J518" s="59"/>
    </row>
    <row r="519" ht="12.75">
      <c r="J519" s="59"/>
    </row>
    <row r="520" ht="12.75">
      <c r="J520" s="59"/>
    </row>
    <row r="521" ht="12.75">
      <c r="J521" s="59"/>
    </row>
    <row r="522" ht="12.75">
      <c r="J522" s="59"/>
    </row>
    <row r="523" ht="12.75">
      <c r="J523" s="59"/>
    </row>
    <row r="524" ht="12.75">
      <c r="J524" s="59"/>
    </row>
    <row r="525" ht="12.75">
      <c r="J525" s="59"/>
    </row>
    <row r="526" ht="12.75">
      <c r="J526" s="59"/>
    </row>
    <row r="527" ht="12.75">
      <c r="J527" s="59"/>
    </row>
    <row r="528" ht="12.75">
      <c r="J528" s="59"/>
    </row>
    <row r="529" ht="12.75">
      <c r="J529" s="59"/>
    </row>
    <row r="530" ht="12.75">
      <c r="J530" s="59"/>
    </row>
    <row r="531" ht="12.75">
      <c r="J531" s="59"/>
    </row>
    <row r="532" ht="12.75">
      <c r="J532" s="59"/>
    </row>
    <row r="533" ht="12.75">
      <c r="J533" s="59"/>
    </row>
    <row r="534" ht="12.75">
      <c r="J534" s="59"/>
    </row>
    <row r="535" ht="12.75">
      <c r="J535" s="59"/>
    </row>
    <row r="536" ht="12.75">
      <c r="J536" s="59"/>
    </row>
    <row r="537" ht="12.75">
      <c r="J537" s="59"/>
    </row>
    <row r="538" ht="12.75">
      <c r="J538" s="59"/>
    </row>
    <row r="539" ht="12.75">
      <c r="J539" s="59"/>
    </row>
    <row r="540" ht="12.75">
      <c r="J540" s="59"/>
    </row>
    <row r="541" ht="12.75">
      <c r="J541" s="59"/>
    </row>
    <row r="542" ht="12.75">
      <c r="J542" s="59"/>
    </row>
    <row r="543" ht="12.75">
      <c r="J543" s="59"/>
    </row>
    <row r="544" ht="12.75">
      <c r="J544" s="59"/>
    </row>
    <row r="545" ht="12.75">
      <c r="J545" s="59"/>
    </row>
    <row r="546" ht="12.75">
      <c r="J546" s="59"/>
    </row>
    <row r="547" ht="12.75">
      <c r="J547" s="59"/>
    </row>
    <row r="548" ht="12.75">
      <c r="J548" s="59"/>
    </row>
    <row r="549" ht="12.75">
      <c r="J549" s="59"/>
    </row>
    <row r="550" ht="12.75">
      <c r="J550" s="59"/>
    </row>
    <row r="551" ht="12.75">
      <c r="J551" s="59"/>
    </row>
    <row r="552" ht="12.75">
      <c r="J552" s="59"/>
    </row>
    <row r="553" ht="12.75">
      <c r="J553" s="59"/>
    </row>
    <row r="554" ht="12.75">
      <c r="J554" s="59"/>
    </row>
    <row r="555" ht="12.75">
      <c r="J555" s="59"/>
    </row>
    <row r="556" ht="12.75">
      <c r="J556" s="59"/>
    </row>
    <row r="557" ht="12.75">
      <c r="J557" s="59"/>
    </row>
    <row r="558" ht="12.75">
      <c r="J558" s="59"/>
    </row>
    <row r="559" ht="12.75">
      <c r="J559" s="59"/>
    </row>
    <row r="560" ht="12.75">
      <c r="J560" s="59"/>
    </row>
    <row r="561" ht="12.75">
      <c r="J561" s="59"/>
    </row>
    <row r="562" ht="12.75">
      <c r="J562" s="59"/>
    </row>
    <row r="563" ht="12.75">
      <c r="J563" s="59"/>
    </row>
    <row r="564" ht="12.75">
      <c r="J564" s="59"/>
    </row>
    <row r="565" ht="12.75">
      <c r="J565" s="59"/>
    </row>
    <row r="566" ht="12.75">
      <c r="J566" s="59"/>
    </row>
    <row r="567" ht="12.75">
      <c r="J567" s="59"/>
    </row>
    <row r="568" ht="12.75">
      <c r="J568" s="59"/>
    </row>
    <row r="569" ht="12.75">
      <c r="J569" s="59"/>
    </row>
    <row r="570" ht="12.75">
      <c r="J570" s="59"/>
    </row>
    <row r="571" ht="12.75">
      <c r="J571" s="59"/>
    </row>
    <row r="572" ht="12.75">
      <c r="J572" s="59"/>
    </row>
    <row r="573" ht="12.75">
      <c r="J573" s="59"/>
    </row>
    <row r="574" ht="12.75">
      <c r="J574" s="59"/>
    </row>
    <row r="575" ht="12.75">
      <c r="J575" s="59"/>
    </row>
    <row r="576" ht="12.75">
      <c r="J576" s="59"/>
    </row>
    <row r="577" ht="12.75">
      <c r="J577" s="59"/>
    </row>
    <row r="578" ht="12.75">
      <c r="J578" s="59"/>
    </row>
    <row r="579" ht="12.75">
      <c r="J579" s="59"/>
    </row>
    <row r="580" ht="12.75">
      <c r="J580" s="59"/>
    </row>
    <row r="581" ht="12.75">
      <c r="J581" s="59"/>
    </row>
    <row r="582" ht="12.75">
      <c r="J582" s="59"/>
    </row>
    <row r="583" ht="12.75">
      <c r="J583" s="59"/>
    </row>
    <row r="584" ht="12.75">
      <c r="J584" s="59"/>
    </row>
    <row r="585" ht="12.75">
      <c r="J585" s="59"/>
    </row>
    <row r="586" ht="12.75">
      <c r="J586" s="59"/>
    </row>
    <row r="587" ht="12.75">
      <c r="J587" s="59"/>
    </row>
    <row r="588" ht="12.75">
      <c r="J588" s="59"/>
    </row>
    <row r="589" ht="12.75">
      <c r="J589" s="59"/>
    </row>
    <row r="590" ht="12.75">
      <c r="J590" s="59"/>
    </row>
    <row r="591" ht="12.75">
      <c r="J591" s="59"/>
    </row>
    <row r="592" ht="12.75">
      <c r="J592" s="59"/>
    </row>
    <row r="593" ht="12.75">
      <c r="J593" s="59"/>
    </row>
    <row r="594" ht="12.75">
      <c r="J594" s="59"/>
    </row>
    <row r="595" ht="12.75">
      <c r="J595" s="59"/>
    </row>
    <row r="596" ht="12.75">
      <c r="J596" s="59"/>
    </row>
    <row r="597" ht="12.75">
      <c r="J597" s="59"/>
    </row>
    <row r="598" ht="12.75">
      <c r="J598" s="59"/>
    </row>
    <row r="599" ht="12.75">
      <c r="J599" s="59"/>
    </row>
    <row r="600" ht="12.75">
      <c r="J600" s="59"/>
    </row>
    <row r="601" ht="12.75">
      <c r="J601" s="59"/>
    </row>
    <row r="602" ht="12.75">
      <c r="J602" s="59"/>
    </row>
    <row r="603" ht="12.75">
      <c r="J603" s="59"/>
    </row>
    <row r="604" ht="12.75">
      <c r="J604" s="59"/>
    </row>
    <row r="605" ht="12.75">
      <c r="J605" s="59"/>
    </row>
    <row r="606" ht="12.75">
      <c r="J606" s="59"/>
    </row>
    <row r="607" ht="12.75">
      <c r="J607" s="59"/>
    </row>
    <row r="608" ht="12.75">
      <c r="J608" s="59"/>
    </row>
    <row r="609" ht="12.75">
      <c r="J609" s="59"/>
    </row>
    <row r="610" ht="12.75">
      <c r="J610" s="59"/>
    </row>
    <row r="611" ht="12.75">
      <c r="J611" s="59"/>
    </row>
    <row r="612" ht="12.75">
      <c r="J612" s="59"/>
    </row>
    <row r="613" ht="12.75">
      <c r="J613" s="59"/>
    </row>
    <row r="614" ht="12.75">
      <c r="J614" s="59"/>
    </row>
    <row r="615" ht="12.75">
      <c r="J615" s="59"/>
    </row>
    <row r="616" ht="12.75">
      <c r="J616" s="59"/>
    </row>
    <row r="617" ht="12.75">
      <c r="J617" s="59"/>
    </row>
    <row r="618" ht="12.75">
      <c r="J618" s="59"/>
    </row>
    <row r="619" ht="12.75">
      <c r="J619" s="59"/>
    </row>
    <row r="620" ht="12.75">
      <c r="J620" s="59"/>
    </row>
    <row r="621" ht="12.75">
      <c r="J621" s="59"/>
    </row>
    <row r="622" ht="12.75">
      <c r="J622" s="59"/>
    </row>
    <row r="623" ht="12.75">
      <c r="J623" s="59"/>
    </row>
    <row r="624" ht="12.75">
      <c r="J624" s="59"/>
    </row>
    <row r="625" ht="12.75">
      <c r="J625" s="59"/>
    </row>
    <row r="626" ht="12.75">
      <c r="J626" s="59"/>
    </row>
    <row r="627" ht="12.75">
      <c r="J627" s="59"/>
    </row>
    <row r="628" ht="12.75">
      <c r="J628" s="59"/>
    </row>
    <row r="629" ht="12.75">
      <c r="J629" s="59"/>
    </row>
    <row r="630" ht="12.75">
      <c r="J630" s="59"/>
    </row>
    <row r="631" ht="12.75">
      <c r="J631" s="59"/>
    </row>
    <row r="632" ht="12.75">
      <c r="J632" s="59"/>
    </row>
    <row r="633" ht="12.75">
      <c r="J633" s="59"/>
    </row>
    <row r="634" ht="12.75">
      <c r="J634" s="59"/>
    </row>
    <row r="635" ht="12.75">
      <c r="J635" s="59"/>
    </row>
    <row r="636" ht="12.75">
      <c r="J636" s="59"/>
    </row>
    <row r="637" ht="12.75">
      <c r="J637" s="59"/>
    </row>
    <row r="638" ht="12.75">
      <c r="J638" s="59"/>
    </row>
    <row r="639" ht="12.75">
      <c r="J639" s="59"/>
    </row>
    <row r="640" ht="12.75">
      <c r="J640" s="59"/>
    </row>
    <row r="641" ht="12.75">
      <c r="J641" s="59"/>
    </row>
    <row r="642" ht="12.75">
      <c r="J642" s="59"/>
    </row>
    <row r="643" ht="12.75">
      <c r="J643" s="59"/>
    </row>
    <row r="644" ht="12.75">
      <c r="J644" s="59"/>
    </row>
    <row r="645" ht="12.75">
      <c r="J645" s="59"/>
    </row>
    <row r="646" ht="12.75">
      <c r="J646" s="59"/>
    </row>
    <row r="647" ht="12.75">
      <c r="J647" s="59"/>
    </row>
    <row r="648" ht="12.75">
      <c r="J648" s="59"/>
    </row>
    <row r="649" ht="12.75">
      <c r="J649" s="59"/>
    </row>
    <row r="650" ht="12.75">
      <c r="J650" s="59"/>
    </row>
    <row r="651" ht="12.75">
      <c r="J651" s="59"/>
    </row>
    <row r="652" ht="12.75">
      <c r="J652" s="59"/>
    </row>
    <row r="653" ht="12.75">
      <c r="J653" s="59"/>
    </row>
    <row r="654" ht="12.75">
      <c r="J654" s="59"/>
    </row>
    <row r="655" ht="12.75">
      <c r="J655" s="59"/>
    </row>
    <row r="656" ht="12.75">
      <c r="J656" s="59"/>
    </row>
    <row r="657" ht="12.75">
      <c r="J657" s="59"/>
    </row>
    <row r="658" ht="12.75">
      <c r="J658" s="59"/>
    </row>
    <row r="659" ht="12.75">
      <c r="J659" s="59"/>
    </row>
    <row r="660" ht="12.75">
      <c r="J660" s="59"/>
    </row>
    <row r="661" ht="12.75">
      <c r="J661" s="59"/>
    </row>
    <row r="662" ht="12.75">
      <c r="J662" s="59"/>
    </row>
    <row r="663" ht="12.75">
      <c r="J663" s="59"/>
    </row>
    <row r="664" ht="12.75">
      <c r="J664" s="59"/>
    </row>
    <row r="665" ht="12.75">
      <c r="J665" s="59"/>
    </row>
    <row r="666" ht="12.75">
      <c r="J666" s="59"/>
    </row>
    <row r="667" ht="12.75">
      <c r="J667" s="59"/>
    </row>
    <row r="668" ht="12.75">
      <c r="J668" s="59"/>
    </row>
    <row r="669" ht="12.75">
      <c r="J669" s="59"/>
    </row>
    <row r="670" ht="12.75">
      <c r="J670" s="59"/>
    </row>
    <row r="671" ht="12.75">
      <c r="J671" s="59"/>
    </row>
    <row r="672" ht="12.75">
      <c r="J672" s="59"/>
    </row>
    <row r="673" ht="12.75">
      <c r="J673" s="59"/>
    </row>
    <row r="674" ht="12.75">
      <c r="J674" s="59"/>
    </row>
    <row r="675" ht="12.75">
      <c r="J675" s="59"/>
    </row>
    <row r="676" ht="12.75">
      <c r="J676" s="59"/>
    </row>
    <row r="677" ht="12.75">
      <c r="J677" s="59"/>
    </row>
    <row r="678" ht="12.75">
      <c r="J678" s="59"/>
    </row>
    <row r="679" ht="12.75">
      <c r="J679" s="59"/>
    </row>
    <row r="680" ht="12.75">
      <c r="J680" s="59"/>
    </row>
    <row r="681" ht="12.75">
      <c r="J681" s="59"/>
    </row>
    <row r="682" ht="12.75">
      <c r="J682" s="59"/>
    </row>
    <row r="683" ht="12.75">
      <c r="J683" s="59"/>
    </row>
    <row r="684" ht="12.75">
      <c r="J684" s="59"/>
    </row>
    <row r="685" ht="12.75">
      <c r="J685" s="59"/>
    </row>
    <row r="686" ht="12.75">
      <c r="J686" s="59"/>
    </row>
    <row r="687" ht="12.75">
      <c r="J687" s="59"/>
    </row>
    <row r="688" ht="12.75">
      <c r="J688" s="59"/>
    </row>
    <row r="689" ht="12.75">
      <c r="J689" s="59"/>
    </row>
    <row r="690" ht="12.75">
      <c r="J690" s="59"/>
    </row>
    <row r="691" ht="12.75">
      <c r="J691" s="59"/>
    </row>
    <row r="692" ht="12.75">
      <c r="J692" s="59"/>
    </row>
    <row r="693" ht="12.75">
      <c r="J693" s="59"/>
    </row>
    <row r="694" ht="12.75">
      <c r="J694" s="59"/>
    </row>
    <row r="695" ht="12.75">
      <c r="J695" s="59"/>
    </row>
    <row r="696" ht="12.75">
      <c r="J696" s="59"/>
    </row>
    <row r="697" ht="12.75">
      <c r="J697" s="59"/>
    </row>
    <row r="698" ht="12.75">
      <c r="J698" s="59"/>
    </row>
    <row r="699" ht="12.75">
      <c r="J699" s="59"/>
    </row>
    <row r="700" ht="12.75">
      <c r="J700" s="59"/>
    </row>
    <row r="701" ht="12.75">
      <c r="J701" s="59"/>
    </row>
    <row r="702" ht="12.75">
      <c r="J702" s="59"/>
    </row>
    <row r="703" ht="12.75">
      <c r="J703" s="59"/>
    </row>
    <row r="704" ht="12.75">
      <c r="J704" s="59"/>
    </row>
    <row r="705" ht="12.75">
      <c r="J705" s="59"/>
    </row>
    <row r="706" ht="12.75">
      <c r="J706" s="59"/>
    </row>
    <row r="707" ht="12.75">
      <c r="J707" s="59"/>
    </row>
    <row r="708" ht="12.75">
      <c r="J708" s="59"/>
    </row>
    <row r="709" ht="12.75">
      <c r="J709" s="59"/>
    </row>
    <row r="710" ht="12.75">
      <c r="J710" s="59"/>
    </row>
    <row r="711" ht="12.75">
      <c r="J711" s="59"/>
    </row>
    <row r="712" ht="12.75">
      <c r="J712" s="59"/>
    </row>
    <row r="713" ht="12.75">
      <c r="J713" s="59"/>
    </row>
    <row r="714" ht="12.75">
      <c r="J714" s="59"/>
    </row>
    <row r="715" ht="12.75">
      <c r="J715" s="59"/>
    </row>
    <row r="716" ht="12.75">
      <c r="J716" s="59"/>
    </row>
    <row r="717" ht="12.75">
      <c r="J717" s="59"/>
    </row>
    <row r="718" ht="12.75">
      <c r="J718" s="59"/>
    </row>
    <row r="719" ht="12.75">
      <c r="J719" s="59"/>
    </row>
    <row r="720" ht="12.75">
      <c r="J720" s="59"/>
    </row>
    <row r="721" ht="12.75">
      <c r="J721" s="59"/>
    </row>
    <row r="722" ht="12.75">
      <c r="J722" s="59"/>
    </row>
    <row r="723" ht="12.75">
      <c r="J723" s="59"/>
    </row>
    <row r="724" ht="12.75">
      <c r="J724" s="59"/>
    </row>
    <row r="725" ht="12.75">
      <c r="J725" s="59"/>
    </row>
    <row r="726" ht="12.75">
      <c r="J726" s="59"/>
    </row>
    <row r="727" ht="12.75">
      <c r="J727" s="59"/>
    </row>
    <row r="728" ht="12.75">
      <c r="J728" s="59"/>
    </row>
    <row r="729" ht="12.75">
      <c r="J729" s="59"/>
    </row>
    <row r="730" ht="12.75">
      <c r="J730" s="59"/>
    </row>
    <row r="731" ht="12.75">
      <c r="J731" s="59"/>
    </row>
    <row r="732" ht="12.75">
      <c r="J732" s="59"/>
    </row>
    <row r="733" ht="12.75">
      <c r="J733" s="59"/>
    </row>
    <row r="734" ht="12.75">
      <c r="J734" s="59"/>
    </row>
    <row r="735" ht="12.75">
      <c r="J735" s="59"/>
    </row>
    <row r="736" ht="12.75">
      <c r="J736" s="59"/>
    </row>
    <row r="737" ht="12.75">
      <c r="J737" s="59"/>
    </row>
    <row r="738" ht="12.75">
      <c r="J738" s="59"/>
    </row>
    <row r="739" ht="12.75">
      <c r="J739" s="59"/>
    </row>
    <row r="740" ht="12.75">
      <c r="J740" s="59"/>
    </row>
    <row r="741" ht="12.75">
      <c r="J741" s="59"/>
    </row>
    <row r="742" ht="12.75">
      <c r="J742" s="59"/>
    </row>
    <row r="743" ht="12.75">
      <c r="J743" s="59"/>
    </row>
    <row r="744" ht="12.75">
      <c r="J744" s="59"/>
    </row>
    <row r="745" ht="12.75">
      <c r="J745" s="59"/>
    </row>
    <row r="746" ht="12.75">
      <c r="J746" s="59"/>
    </row>
    <row r="747" ht="12.75">
      <c r="J747" s="59"/>
    </row>
    <row r="748" ht="12.75">
      <c r="J748" s="59"/>
    </row>
    <row r="749" ht="12.75">
      <c r="J749" s="59"/>
    </row>
    <row r="750" ht="12.75">
      <c r="J750" s="59"/>
    </row>
    <row r="751" ht="12.75">
      <c r="J751" s="59"/>
    </row>
    <row r="752" ht="12.75">
      <c r="J752" s="59"/>
    </row>
    <row r="753" ht="12.75">
      <c r="J753" s="59"/>
    </row>
    <row r="754" ht="12.75">
      <c r="J754" s="59"/>
    </row>
    <row r="755" ht="12.75">
      <c r="J755" s="59"/>
    </row>
    <row r="756" ht="12.75">
      <c r="J756" s="59"/>
    </row>
    <row r="757" ht="12.75">
      <c r="J757" s="59"/>
    </row>
    <row r="758" ht="12.75">
      <c r="J758" s="59"/>
    </row>
    <row r="759" ht="12.75">
      <c r="J759" s="59"/>
    </row>
    <row r="760" ht="12.75">
      <c r="J760" s="59"/>
    </row>
    <row r="761" ht="12.75">
      <c r="J761" s="59"/>
    </row>
    <row r="762" ht="12.75">
      <c r="J762" s="59"/>
    </row>
    <row r="763" ht="12.75">
      <c r="J763" s="59"/>
    </row>
    <row r="764" ht="12.75">
      <c r="J764" s="59"/>
    </row>
    <row r="765" ht="12.75">
      <c r="J765" s="59"/>
    </row>
    <row r="766" ht="12.75">
      <c r="J766" s="59"/>
    </row>
    <row r="767" ht="12.75">
      <c r="J767" s="59"/>
    </row>
    <row r="768" ht="12.75">
      <c r="J768" s="59"/>
    </row>
    <row r="769" ht="12.75">
      <c r="J769" s="59"/>
    </row>
    <row r="770" ht="12.75">
      <c r="J770" s="59"/>
    </row>
    <row r="771" ht="12.75">
      <c r="J771" s="59"/>
    </row>
    <row r="772" ht="12.75">
      <c r="J772" s="59"/>
    </row>
    <row r="773" ht="12.75">
      <c r="J773" s="59"/>
    </row>
    <row r="774" ht="12.75">
      <c r="J774" s="59"/>
    </row>
    <row r="775" ht="12.75">
      <c r="J775" s="59"/>
    </row>
    <row r="776" ht="12.75">
      <c r="J776" s="59"/>
    </row>
    <row r="777" ht="12.75">
      <c r="J777" s="59"/>
    </row>
    <row r="778" ht="12.75">
      <c r="J778" s="59"/>
    </row>
    <row r="779" ht="12.75">
      <c r="J779" s="59"/>
    </row>
    <row r="780" ht="12.75">
      <c r="J780" s="59"/>
    </row>
    <row r="781" ht="12.75">
      <c r="J781" s="59"/>
    </row>
    <row r="782" ht="12.75">
      <c r="J782" s="59"/>
    </row>
    <row r="783" ht="12.75">
      <c r="J783" s="59"/>
    </row>
    <row r="784" ht="12.75">
      <c r="J784" s="59"/>
    </row>
    <row r="785" ht="12.75">
      <c r="J785" s="59"/>
    </row>
    <row r="786" ht="12.75">
      <c r="J786" s="59"/>
    </row>
    <row r="787" ht="12.75">
      <c r="J787" s="59"/>
    </row>
    <row r="788" ht="12.75">
      <c r="J788" s="59"/>
    </row>
    <row r="789" ht="12.75">
      <c r="J789" s="59"/>
    </row>
    <row r="790" ht="12.75">
      <c r="J790" s="59"/>
    </row>
    <row r="791" ht="12.75">
      <c r="J791" s="59"/>
    </row>
    <row r="792" ht="12.75">
      <c r="J792" s="59"/>
    </row>
    <row r="793" ht="12.75">
      <c r="J793" s="59"/>
    </row>
    <row r="794" ht="12.75">
      <c r="J794" s="59"/>
    </row>
    <row r="795" ht="12.75">
      <c r="J795" s="59"/>
    </row>
    <row r="796" ht="12.75">
      <c r="J796" s="59"/>
    </row>
    <row r="797" ht="12.75">
      <c r="J797" s="59"/>
    </row>
    <row r="798" ht="12.75">
      <c r="J798" s="59"/>
    </row>
    <row r="799" ht="12.75">
      <c r="J799" s="59"/>
    </row>
    <row r="800" ht="12.75">
      <c r="J800" s="59"/>
    </row>
    <row r="801" ht="12.75">
      <c r="J801" s="59"/>
    </row>
    <row r="802" ht="12.75">
      <c r="J802" s="59"/>
    </row>
    <row r="803" ht="12.75">
      <c r="J803" s="59"/>
    </row>
    <row r="804" ht="12.75">
      <c r="J804" s="59"/>
    </row>
    <row r="805" ht="12.75">
      <c r="J805" s="59"/>
    </row>
    <row r="806" ht="12.75">
      <c r="J806" s="59"/>
    </row>
    <row r="807" ht="12.75">
      <c r="J807" s="59"/>
    </row>
    <row r="808" ht="12.75">
      <c r="J808" s="59"/>
    </row>
    <row r="809" ht="12.75">
      <c r="J809" s="59"/>
    </row>
    <row r="810" ht="12.75">
      <c r="J810" s="59"/>
    </row>
    <row r="811" ht="12.75">
      <c r="J811" s="59"/>
    </row>
    <row r="812" ht="12.75">
      <c r="J812" s="59"/>
    </row>
    <row r="813" ht="12.75">
      <c r="J813" s="59"/>
    </row>
    <row r="814" ht="12.75">
      <c r="J814" s="59"/>
    </row>
    <row r="815" ht="12.75">
      <c r="J815" s="59"/>
    </row>
    <row r="816" ht="12.75">
      <c r="J816" s="59"/>
    </row>
    <row r="817" ht="12.75">
      <c r="J817" s="59"/>
    </row>
    <row r="818" ht="12.75">
      <c r="J818" s="59"/>
    </row>
    <row r="819" ht="12.75">
      <c r="J819" s="59"/>
    </row>
    <row r="820" ht="12.75">
      <c r="J820" s="59"/>
    </row>
    <row r="821" ht="12.75">
      <c r="J821" s="59"/>
    </row>
    <row r="822" ht="12.75">
      <c r="J822" s="59"/>
    </row>
    <row r="823" ht="12.75">
      <c r="J823" s="59"/>
    </row>
    <row r="824" ht="12.75">
      <c r="J824" s="59"/>
    </row>
    <row r="825" ht="12.75">
      <c r="J825" s="59"/>
    </row>
    <row r="826" ht="12.75">
      <c r="J826" s="59"/>
    </row>
    <row r="827" ht="12.75">
      <c r="J827" s="59"/>
    </row>
    <row r="828" ht="12.75">
      <c r="J828" s="59"/>
    </row>
    <row r="829" ht="12.75">
      <c r="J829" s="59"/>
    </row>
    <row r="830" ht="12.75">
      <c r="J830" s="59"/>
    </row>
    <row r="831" ht="12.75">
      <c r="J831" s="59"/>
    </row>
    <row r="832" ht="12.75">
      <c r="J832" s="59"/>
    </row>
    <row r="833" ht="12.75">
      <c r="J833" s="59"/>
    </row>
    <row r="834" ht="12.75">
      <c r="J834" s="59"/>
    </row>
    <row r="835" ht="12.75">
      <c r="J835" s="59"/>
    </row>
    <row r="836" ht="12.75">
      <c r="J836" s="59"/>
    </row>
    <row r="837" ht="12.75">
      <c r="J837" s="59"/>
    </row>
    <row r="838" ht="12.75">
      <c r="J838" s="59"/>
    </row>
  </sheetData>
  <sheetProtection/>
  <mergeCells count="11">
    <mergeCell ref="G5:G6"/>
    <mergeCell ref="H5:H6"/>
    <mergeCell ref="A2:J2"/>
    <mergeCell ref="A4:A6"/>
    <mergeCell ref="B4:B6"/>
    <mergeCell ref="C4:C6"/>
    <mergeCell ref="D4:H4"/>
    <mergeCell ref="I4:J5"/>
    <mergeCell ref="D5:D6"/>
    <mergeCell ref="E5:E6"/>
    <mergeCell ref="F5:F6"/>
  </mergeCells>
  <printOptions horizontalCentered="1"/>
  <pageMargins left="0.2362204724409449" right="0.15748031496062992" top="0.5118110236220472" bottom="0.3937007874015748" header="0.2362204724409449" footer="0.1968503937007874"/>
  <pageSetup fitToWidth="0" horizontalDpi="300" verticalDpi="300" orientation="landscape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J39"/>
  <sheetViews>
    <sheetView view="pageBreakPreview" zoomScaleSheetLayoutView="100" zoomScalePageLayoutView="0" workbookViewId="0" topLeftCell="A16">
      <selection activeCell="D29" sqref="D29:H29"/>
    </sheetView>
  </sheetViews>
  <sheetFormatPr defaultColWidth="8.875" defaultRowHeight="12.75"/>
  <cols>
    <col min="1" max="1" width="64.25390625" style="16" customWidth="1"/>
    <col min="2" max="2" width="13.625" style="17" customWidth="1"/>
    <col min="3" max="3" width="15.75390625" style="17" customWidth="1"/>
    <col min="4" max="4" width="17.25390625" style="17" customWidth="1"/>
    <col min="5" max="8" width="15.75390625" style="17" customWidth="1"/>
    <col min="9" max="9" width="15.75390625" style="43" customWidth="1"/>
    <col min="10" max="10" width="15.75390625" style="17" customWidth="1"/>
    <col min="11" max="16384" width="8.875" style="17" customWidth="1"/>
  </cols>
  <sheetData>
    <row r="1" spans="1:10" ht="13.5" customHeight="1">
      <c r="A1" s="80"/>
      <c r="B1" s="81"/>
      <c r="C1" s="81"/>
      <c r="D1" s="82"/>
      <c r="E1" s="82"/>
      <c r="F1" s="82"/>
      <c r="G1" s="144"/>
      <c r="H1" s="144"/>
      <c r="I1" s="83"/>
      <c r="J1" s="81"/>
    </row>
    <row r="2" spans="1:10" ht="20.25" customHeight="1">
      <c r="A2" s="143" t="s">
        <v>97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5.7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ht="21.75" customHeight="1">
      <c r="A4" s="139" t="s">
        <v>12</v>
      </c>
      <c r="B4" s="141" t="s">
        <v>1</v>
      </c>
      <c r="C4" s="142" t="s">
        <v>68</v>
      </c>
      <c r="D4" s="145" t="s">
        <v>66</v>
      </c>
      <c r="E4" s="145"/>
      <c r="F4" s="145"/>
      <c r="G4" s="145"/>
      <c r="H4" s="145"/>
      <c r="I4" s="142" t="s">
        <v>69</v>
      </c>
      <c r="J4" s="142"/>
    </row>
    <row r="5" spans="1:10" ht="52.5" customHeight="1">
      <c r="A5" s="139"/>
      <c r="B5" s="141"/>
      <c r="C5" s="142"/>
      <c r="D5" s="139" t="s">
        <v>65</v>
      </c>
      <c r="E5" s="139" t="s">
        <v>73</v>
      </c>
      <c r="F5" s="139" t="s">
        <v>85</v>
      </c>
      <c r="G5" s="139" t="s">
        <v>13</v>
      </c>
      <c r="H5" s="139" t="s">
        <v>70</v>
      </c>
      <c r="I5" s="142"/>
      <c r="J5" s="142"/>
    </row>
    <row r="6" spans="1:10" ht="21.75" customHeight="1">
      <c r="A6" s="139"/>
      <c r="B6" s="141"/>
      <c r="C6" s="142"/>
      <c r="D6" s="139"/>
      <c r="E6" s="139"/>
      <c r="F6" s="139"/>
      <c r="G6" s="139"/>
      <c r="H6" s="139"/>
      <c r="I6" s="104" t="s">
        <v>60</v>
      </c>
      <c r="J6" s="84" t="s">
        <v>0</v>
      </c>
    </row>
    <row r="7" spans="1:10" ht="19.5" customHeight="1">
      <c r="A7" s="39" t="s">
        <v>4</v>
      </c>
      <c r="B7" s="39"/>
      <c r="C7" s="37"/>
      <c r="D7" s="85"/>
      <c r="E7" s="85"/>
      <c r="F7" s="85"/>
      <c r="G7" s="85"/>
      <c r="H7" s="85"/>
      <c r="I7" s="86"/>
      <c r="J7" s="87"/>
    </row>
    <row r="8" spans="1:10" ht="18.75" customHeight="1">
      <c r="A8" s="114" t="s">
        <v>31</v>
      </c>
      <c r="B8" s="40" t="s">
        <v>34</v>
      </c>
      <c r="C8" s="48">
        <v>7175.423</v>
      </c>
      <c r="D8" s="88">
        <v>53048.945</v>
      </c>
      <c r="E8" s="88">
        <v>8842</v>
      </c>
      <c r="F8" s="88">
        <v>6856.49629</v>
      </c>
      <c r="G8" s="47">
        <f>F8/E8*100</f>
        <v>77.54463119203801</v>
      </c>
      <c r="H8" s="47">
        <f>F8-E8</f>
        <v>-1985.50371</v>
      </c>
      <c r="I8" s="47">
        <f aca="true" t="shared" si="0" ref="I8:I18">SUM(F8-C8)/C8*100</f>
        <v>-4.4447095314102</v>
      </c>
      <c r="J8" s="47">
        <f>F8-C8</f>
        <v>-318.92670999999973</v>
      </c>
    </row>
    <row r="9" spans="1:10" ht="18.75" customHeight="1">
      <c r="A9" s="114" t="s">
        <v>5</v>
      </c>
      <c r="B9" s="40" t="s">
        <v>32</v>
      </c>
      <c r="C9" s="89">
        <v>190555.38304</v>
      </c>
      <c r="D9" s="88">
        <v>1323462.92</v>
      </c>
      <c r="E9" s="88">
        <v>277939.629</v>
      </c>
      <c r="F9" s="88">
        <v>179399.8458600001</v>
      </c>
      <c r="G9" s="47">
        <f aca="true" t="shared" si="1" ref="G9:G19">F9/E9*100</f>
        <v>64.54633565766186</v>
      </c>
      <c r="H9" s="47">
        <f aca="true" t="shared" si="2" ref="H9:H25">F9-E9</f>
        <v>-98539.78313999993</v>
      </c>
      <c r="I9" s="47">
        <f t="shared" si="0"/>
        <v>-5.854223062099594</v>
      </c>
      <c r="J9" s="47">
        <f aca="true" t="shared" si="3" ref="J9:J19">F9-C9</f>
        <v>-11155.537179999897</v>
      </c>
    </row>
    <row r="10" spans="1:10" ht="18.75" customHeight="1">
      <c r="A10" s="107" t="s">
        <v>19</v>
      </c>
      <c r="B10" s="40" t="s">
        <v>33</v>
      </c>
      <c r="C10" s="48">
        <v>48180.84124</v>
      </c>
      <c r="D10" s="88">
        <v>381641.803</v>
      </c>
      <c r="E10" s="88">
        <v>64242.54</v>
      </c>
      <c r="F10" s="88">
        <v>46659.0847</v>
      </c>
      <c r="G10" s="47">
        <f t="shared" si="1"/>
        <v>72.6295764457632</v>
      </c>
      <c r="H10" s="47">
        <f t="shared" si="2"/>
        <v>-17583.4553</v>
      </c>
      <c r="I10" s="47">
        <f t="shared" si="0"/>
        <v>-3.158426670924607</v>
      </c>
      <c r="J10" s="47">
        <f t="shared" si="3"/>
        <v>-1521.7565400000021</v>
      </c>
    </row>
    <row r="11" spans="1:10" ht="18.75" customHeight="1">
      <c r="A11" s="114" t="s">
        <v>38</v>
      </c>
      <c r="B11" s="40" t="s">
        <v>35</v>
      </c>
      <c r="C11" s="48">
        <v>30138.41657</v>
      </c>
      <c r="D11" s="88">
        <v>236696.673</v>
      </c>
      <c r="E11" s="88">
        <v>37786.454</v>
      </c>
      <c r="F11" s="88">
        <v>28715.466930000002</v>
      </c>
      <c r="G11" s="47">
        <f t="shared" si="1"/>
        <v>75.99407695149168</v>
      </c>
      <c r="H11" s="47">
        <f t="shared" si="2"/>
        <v>-9070.987069999996</v>
      </c>
      <c r="I11" s="47">
        <f t="shared" si="0"/>
        <v>-4.721381551997039</v>
      </c>
      <c r="J11" s="47">
        <f t="shared" si="3"/>
        <v>-1422.949639999999</v>
      </c>
    </row>
    <row r="12" spans="1:10" ht="18.75" customHeight="1">
      <c r="A12" s="114" t="s">
        <v>6</v>
      </c>
      <c r="B12" s="40" t="s">
        <v>36</v>
      </c>
      <c r="C12" s="48">
        <v>21089.99879</v>
      </c>
      <c r="D12" s="88">
        <v>189910.517</v>
      </c>
      <c r="E12" s="88">
        <v>31325.614</v>
      </c>
      <c r="F12" s="88">
        <v>26846.128750000003</v>
      </c>
      <c r="G12" s="47">
        <f t="shared" si="1"/>
        <v>85.7002475673741</v>
      </c>
      <c r="H12" s="47">
        <f t="shared" si="2"/>
        <v>-4479.485249999998</v>
      </c>
      <c r="I12" s="47">
        <f t="shared" si="0"/>
        <v>27.293173495720254</v>
      </c>
      <c r="J12" s="47">
        <f t="shared" si="3"/>
        <v>5756.129960000002</v>
      </c>
    </row>
    <row r="13" spans="1:10" ht="18.75" customHeight="1">
      <c r="A13" s="114" t="s">
        <v>7</v>
      </c>
      <c r="B13" s="40" t="s">
        <v>37</v>
      </c>
      <c r="C13" s="48">
        <v>7681.41153</v>
      </c>
      <c r="D13" s="88">
        <v>57937.814</v>
      </c>
      <c r="E13" s="88">
        <v>10047.102</v>
      </c>
      <c r="F13" s="88">
        <v>8157.797220000002</v>
      </c>
      <c r="G13" s="47">
        <f t="shared" si="1"/>
        <v>81.19552503796619</v>
      </c>
      <c r="H13" s="47">
        <f t="shared" si="2"/>
        <v>-1889.3047799999986</v>
      </c>
      <c r="I13" s="47">
        <f t="shared" si="0"/>
        <v>6.201798824857414</v>
      </c>
      <c r="J13" s="47">
        <f t="shared" si="3"/>
        <v>476.3856900000019</v>
      </c>
    </row>
    <row r="14" spans="1:10" ht="18.75" customHeight="1">
      <c r="A14" s="112" t="s">
        <v>40</v>
      </c>
      <c r="B14" s="40" t="s">
        <v>57</v>
      </c>
      <c r="C14" s="120"/>
      <c r="D14" s="88">
        <v>544.326</v>
      </c>
      <c r="E14" s="88">
        <v>544.326</v>
      </c>
      <c r="F14" s="88">
        <v>544.326</v>
      </c>
      <c r="G14" s="47">
        <f t="shared" si="1"/>
        <v>100</v>
      </c>
      <c r="H14" s="47">
        <f t="shared" si="2"/>
        <v>0</v>
      </c>
      <c r="I14" s="47"/>
      <c r="J14" s="47">
        <f t="shared" si="3"/>
        <v>544.326</v>
      </c>
    </row>
    <row r="15" spans="1:10" ht="18.75" customHeight="1">
      <c r="A15" s="114" t="s">
        <v>41</v>
      </c>
      <c r="B15" s="38">
        <v>8000</v>
      </c>
      <c r="C15" s="88">
        <f>SUM(C16:C19)</f>
        <v>10882.793819999999</v>
      </c>
      <c r="D15" s="88">
        <f>SUM(D16:D19)</f>
        <v>646589.324</v>
      </c>
      <c r="E15" s="88">
        <f>SUM(E16:E19)</f>
        <v>218627.4</v>
      </c>
      <c r="F15" s="88">
        <f>SUM(F16:F19)</f>
        <v>0</v>
      </c>
      <c r="G15" s="47">
        <f t="shared" si="1"/>
        <v>0</v>
      </c>
      <c r="H15" s="47">
        <f t="shared" si="2"/>
        <v>-218627.4</v>
      </c>
      <c r="I15" s="47">
        <f t="shared" si="0"/>
        <v>-100</v>
      </c>
      <c r="J15" s="47">
        <f t="shared" si="3"/>
        <v>-10882.793819999999</v>
      </c>
    </row>
    <row r="16" spans="1:10" ht="33.75" customHeight="1">
      <c r="A16" s="112" t="s">
        <v>52</v>
      </c>
      <c r="B16" s="38">
        <v>8110</v>
      </c>
      <c r="C16" s="88">
        <v>5025.19882</v>
      </c>
      <c r="D16" s="88">
        <v>23074.25</v>
      </c>
      <c r="E16" s="88">
        <v>17074.25</v>
      </c>
      <c r="F16" s="88">
        <v>0</v>
      </c>
      <c r="G16" s="47">
        <f t="shared" si="1"/>
        <v>0</v>
      </c>
      <c r="H16" s="47">
        <f t="shared" si="2"/>
        <v>-17074.25</v>
      </c>
      <c r="I16" s="47">
        <f t="shared" si="0"/>
        <v>-100</v>
      </c>
      <c r="J16" s="47">
        <f t="shared" si="3"/>
        <v>-5025.19882</v>
      </c>
    </row>
    <row r="17" spans="1:10" ht="18.75" customHeight="1">
      <c r="A17" s="112" t="s">
        <v>53</v>
      </c>
      <c r="B17" s="38">
        <v>8240</v>
      </c>
      <c r="C17" s="88">
        <v>5659.595</v>
      </c>
      <c r="D17" s="88">
        <v>285683.15</v>
      </c>
      <c r="E17" s="88">
        <v>185683.15</v>
      </c>
      <c r="F17" s="88">
        <v>0</v>
      </c>
      <c r="G17" s="47">
        <f t="shared" si="1"/>
        <v>0</v>
      </c>
      <c r="H17" s="47">
        <f t="shared" si="2"/>
        <v>-185683.15</v>
      </c>
      <c r="I17" s="47">
        <f t="shared" si="0"/>
        <v>-100</v>
      </c>
      <c r="J17" s="47">
        <f t="shared" si="3"/>
        <v>-5659.595</v>
      </c>
    </row>
    <row r="18" spans="1:10" ht="18.75" customHeight="1">
      <c r="A18" s="114" t="s">
        <v>49</v>
      </c>
      <c r="B18" s="38">
        <v>8420</v>
      </c>
      <c r="C18" s="88">
        <v>198</v>
      </c>
      <c r="D18" s="88">
        <v>900</v>
      </c>
      <c r="E18" s="88">
        <v>100</v>
      </c>
      <c r="F18" s="88">
        <v>0</v>
      </c>
      <c r="G18" s="47">
        <f t="shared" si="1"/>
        <v>0</v>
      </c>
      <c r="H18" s="47">
        <f t="shared" si="2"/>
        <v>-100</v>
      </c>
      <c r="I18" s="47">
        <f t="shared" si="0"/>
        <v>-100</v>
      </c>
      <c r="J18" s="47">
        <f t="shared" si="3"/>
        <v>-198</v>
      </c>
    </row>
    <row r="19" spans="1:10" ht="18.75" customHeight="1">
      <c r="A19" s="114" t="s">
        <v>48</v>
      </c>
      <c r="B19" s="38">
        <v>8710</v>
      </c>
      <c r="C19" s="90"/>
      <c r="D19" s="88">
        <v>336931.924</v>
      </c>
      <c r="E19" s="88">
        <v>15770</v>
      </c>
      <c r="F19" s="88">
        <v>0</v>
      </c>
      <c r="G19" s="47">
        <f t="shared" si="1"/>
        <v>0</v>
      </c>
      <c r="H19" s="47">
        <f t="shared" si="2"/>
        <v>-15770</v>
      </c>
      <c r="I19" s="47"/>
      <c r="J19" s="47">
        <f t="shared" si="3"/>
        <v>0</v>
      </c>
    </row>
    <row r="20" spans="1:10" ht="18.75" customHeight="1">
      <c r="A20" s="115" t="s">
        <v>8</v>
      </c>
      <c r="B20" s="42">
        <v>900201</v>
      </c>
      <c r="C20" s="52">
        <f>SUM(C8:C15)</f>
        <v>315704.26799</v>
      </c>
      <c r="D20" s="52">
        <f>SUM(D8:D15)</f>
        <v>2889832.3219999997</v>
      </c>
      <c r="E20" s="52">
        <f>SUM(E8:E15)</f>
        <v>649355.0650000001</v>
      </c>
      <c r="F20" s="52">
        <f>SUM(F8:F15)</f>
        <v>297179.1457500001</v>
      </c>
      <c r="G20" s="52">
        <f>F20/E20*100</f>
        <v>45.76527723703827</v>
      </c>
      <c r="H20" s="52">
        <f t="shared" si="2"/>
        <v>-352175.91925</v>
      </c>
      <c r="I20" s="52">
        <f>SUM(F20-C20)/C20*100</f>
        <v>-5.867871966997521</v>
      </c>
      <c r="J20" s="52">
        <f aca="true" t="shared" si="4" ref="J20:J26">F20-C20</f>
        <v>-18525.12223999994</v>
      </c>
    </row>
    <row r="21" spans="1:10" ht="18.75" customHeight="1">
      <c r="A21" s="132" t="s">
        <v>75</v>
      </c>
      <c r="B21" s="133">
        <v>9150</v>
      </c>
      <c r="C21" s="130"/>
      <c r="D21" s="130">
        <v>75.795</v>
      </c>
      <c r="E21" s="130">
        <v>75.795</v>
      </c>
      <c r="F21" s="130">
        <v>75.795</v>
      </c>
      <c r="G21" s="130">
        <f>F21/E21*100</f>
        <v>100</v>
      </c>
      <c r="H21" s="47">
        <f>F21-E21</f>
        <v>0</v>
      </c>
      <c r="I21" s="47"/>
      <c r="J21" s="47">
        <f t="shared" si="4"/>
        <v>75.795</v>
      </c>
    </row>
    <row r="22" spans="1:10" ht="33.75" customHeight="1">
      <c r="A22" s="113" t="s">
        <v>44</v>
      </c>
      <c r="B22" s="38">
        <v>9310</v>
      </c>
      <c r="C22" s="48">
        <v>7980.708</v>
      </c>
      <c r="D22" s="88">
        <v>159217.643</v>
      </c>
      <c r="E22" s="88">
        <v>25036.576</v>
      </c>
      <c r="F22" s="88">
        <v>6126.118</v>
      </c>
      <c r="G22" s="47">
        <f>F22/E22*100</f>
        <v>24.468673352138886</v>
      </c>
      <c r="H22" s="47">
        <f t="shared" si="2"/>
        <v>-18910.458</v>
      </c>
      <c r="I22" s="47">
        <f>SUM(F22-C22)/C22*100</f>
        <v>-23.2384144364134</v>
      </c>
      <c r="J22" s="47">
        <f t="shared" si="4"/>
        <v>-1854.5899999999992</v>
      </c>
    </row>
    <row r="23" spans="1:10" ht="52.5" customHeight="1">
      <c r="A23" s="113" t="s">
        <v>43</v>
      </c>
      <c r="B23" s="38">
        <v>9330</v>
      </c>
      <c r="C23" s="48">
        <v>2616</v>
      </c>
      <c r="D23" s="88"/>
      <c r="E23" s="88"/>
      <c r="F23" s="88"/>
      <c r="G23" s="47"/>
      <c r="H23" s="47">
        <f t="shared" si="2"/>
        <v>0</v>
      </c>
      <c r="I23" s="47">
        <f>SUM(F23-C23)/C23*100</f>
        <v>-100</v>
      </c>
      <c r="J23" s="47">
        <f t="shared" si="4"/>
        <v>-2616</v>
      </c>
    </row>
    <row r="24" spans="1:10" s="136" customFormat="1" ht="18.75" customHeight="1">
      <c r="A24" s="134" t="s">
        <v>51</v>
      </c>
      <c r="B24" s="131">
        <v>9770</v>
      </c>
      <c r="C24" s="120"/>
      <c r="D24" s="135">
        <v>4309.2</v>
      </c>
      <c r="E24" s="135">
        <v>4309.2</v>
      </c>
      <c r="F24" s="135">
        <v>0</v>
      </c>
      <c r="G24" s="130">
        <f>F24/E24*100</f>
        <v>0</v>
      </c>
      <c r="H24" s="130">
        <f>F24-E24</f>
        <v>-4309.2</v>
      </c>
      <c r="I24" s="130"/>
      <c r="J24" s="130">
        <f t="shared" si="4"/>
        <v>0</v>
      </c>
    </row>
    <row r="25" spans="1:10" ht="33.75" customHeight="1">
      <c r="A25" s="92" t="s">
        <v>54</v>
      </c>
      <c r="B25" s="38">
        <v>9800</v>
      </c>
      <c r="C25" s="48">
        <v>4641.01</v>
      </c>
      <c r="D25" s="88">
        <v>114685.84</v>
      </c>
      <c r="E25" s="88">
        <v>114685.84</v>
      </c>
      <c r="F25" s="88">
        <v>94512.74</v>
      </c>
      <c r="G25" s="47">
        <f>F25/E25*100</f>
        <v>82.41012142388286</v>
      </c>
      <c r="H25" s="47">
        <f t="shared" si="2"/>
        <v>-20173.09999999999</v>
      </c>
      <c r="I25" s="47" t="s">
        <v>92</v>
      </c>
      <c r="J25" s="47">
        <f t="shared" si="4"/>
        <v>89871.73000000001</v>
      </c>
    </row>
    <row r="26" spans="1:10" ht="18.75" customHeight="1">
      <c r="A26" s="115" t="s">
        <v>9</v>
      </c>
      <c r="B26" s="42">
        <v>900203</v>
      </c>
      <c r="C26" s="52">
        <f>SUM(C20:C25)</f>
        <v>330941.98599</v>
      </c>
      <c r="D26" s="52">
        <f>SUM(D20:D25)</f>
        <v>3168120.8</v>
      </c>
      <c r="E26" s="52">
        <f>SUM(E20:E25)</f>
        <v>793462.476</v>
      </c>
      <c r="F26" s="52">
        <f>SUM(F20:F25)</f>
        <v>397893.7987500001</v>
      </c>
      <c r="G26" s="52">
        <f>F26/E26*100</f>
        <v>50.14651742018863</v>
      </c>
      <c r="H26" s="52">
        <f>F26-E26</f>
        <v>-395568.67724999995</v>
      </c>
      <c r="I26" s="52">
        <f>SUM(F26-C26)/C26*100</f>
        <v>20.23067957355617</v>
      </c>
      <c r="J26" s="52">
        <f t="shared" si="4"/>
        <v>66951.81276000006</v>
      </c>
    </row>
    <row r="27" spans="1:10" ht="33.75" customHeight="1">
      <c r="A27" s="92" t="s">
        <v>29</v>
      </c>
      <c r="B27" s="41">
        <v>900300</v>
      </c>
      <c r="C27" s="47">
        <f>C26-'доходи з ф'!C29</f>
        <v>-79618.24829999998</v>
      </c>
      <c r="D27" s="47">
        <f>D26-'доходи з ф'!D29</f>
        <v>341983.0319999992</v>
      </c>
      <c r="E27" s="47">
        <f>E26-'доходи з ф'!E29</f>
        <v>267808.738</v>
      </c>
      <c r="F27" s="47">
        <f>F26-'доходи з ф'!F29</f>
        <v>-135887.58893999993</v>
      </c>
      <c r="G27" s="47"/>
      <c r="H27" s="47"/>
      <c r="I27" s="52"/>
      <c r="J27" s="47"/>
    </row>
    <row r="28" spans="1:10" ht="15.75">
      <c r="A28" s="18"/>
      <c r="B28" s="9"/>
      <c r="C28" s="9"/>
      <c r="D28" s="65"/>
      <c r="E28" s="65"/>
      <c r="G28" s="9"/>
      <c r="H28" s="8"/>
      <c r="I28" s="44"/>
      <c r="J28" s="29"/>
    </row>
    <row r="29" spans="1:10" ht="15.75">
      <c r="A29" s="18"/>
      <c r="B29" s="121"/>
      <c r="C29" s="123"/>
      <c r="D29" s="124"/>
      <c r="F29" s="124"/>
      <c r="G29" s="8"/>
      <c r="H29" s="8"/>
      <c r="I29" s="44"/>
      <c r="J29" s="29"/>
    </row>
    <row r="30" spans="1:9" ht="15.75">
      <c r="A30" s="18"/>
      <c r="B30" s="45"/>
      <c r="C30" s="74"/>
      <c r="D30" s="74"/>
      <c r="E30" s="74"/>
      <c r="F30" s="74"/>
      <c r="G30" s="125"/>
      <c r="I30" s="17"/>
    </row>
    <row r="31" spans="1:10" ht="15">
      <c r="A31" s="69"/>
      <c r="B31" s="122"/>
      <c r="C31" s="126"/>
      <c r="D31" s="126"/>
      <c r="E31" s="126"/>
      <c r="F31" s="126"/>
      <c r="G31" s="127"/>
      <c r="H31" s="70"/>
      <c r="I31" s="70"/>
      <c r="J31" s="70"/>
    </row>
    <row r="32" spans="1:10" ht="15">
      <c r="A32" s="69"/>
      <c r="B32" s="45"/>
      <c r="C32" s="129"/>
      <c r="D32" s="129"/>
      <c r="E32" s="129"/>
      <c r="F32" s="129"/>
      <c r="G32" s="128"/>
      <c r="H32" s="70"/>
      <c r="I32" s="71"/>
      <c r="J32" s="70"/>
    </row>
    <row r="33" spans="1:5" ht="12.75">
      <c r="A33" s="26"/>
      <c r="B33" s="6"/>
      <c r="C33" s="6"/>
      <c r="D33" s="6"/>
      <c r="E33" s="6"/>
    </row>
    <row r="34" spans="1:7" ht="12.75">
      <c r="A34" s="75"/>
      <c r="B34" s="45"/>
      <c r="C34" s="45"/>
      <c r="D34" s="126"/>
      <c r="E34" s="126"/>
      <c r="F34" s="137"/>
      <c r="G34" s="6"/>
    </row>
    <row r="35" spans="1:7" ht="12.75">
      <c r="A35" s="26"/>
      <c r="B35" s="6"/>
      <c r="C35" s="74"/>
      <c r="D35" s="126"/>
      <c r="E35" s="126"/>
      <c r="F35" s="137"/>
      <c r="G35" s="6"/>
    </row>
    <row r="36" spans="1:7" ht="12.75">
      <c r="A36" s="26"/>
      <c r="G36" s="6"/>
    </row>
    <row r="37" spans="1:7" ht="12.75">
      <c r="A37" s="26"/>
      <c r="B37" s="45"/>
      <c r="F37" s="6"/>
      <c r="G37" s="6"/>
    </row>
    <row r="38" ht="12.75">
      <c r="B38" s="45"/>
    </row>
    <row r="39" ht="12.75">
      <c r="B39" s="45"/>
    </row>
  </sheetData>
  <sheetProtection/>
  <mergeCells count="12">
    <mergeCell ref="A2:J2"/>
    <mergeCell ref="G1:H1"/>
    <mergeCell ref="D4:H4"/>
    <mergeCell ref="I4:J5"/>
    <mergeCell ref="H5:H6"/>
    <mergeCell ref="G5:G6"/>
    <mergeCell ref="F5:F6"/>
    <mergeCell ref="E5:E6"/>
    <mergeCell ref="D5:D6"/>
    <mergeCell ref="A4:A6"/>
    <mergeCell ref="B4:B6"/>
    <mergeCell ref="C4:C6"/>
  </mergeCells>
  <conditionalFormatting sqref="D9:D14 D19 D23:D24">
    <cfRule type="expression" priority="275" dxfId="24" stopIfTrue="1">
      <formula>A9=1</formula>
    </cfRule>
  </conditionalFormatting>
  <conditionalFormatting sqref="E9:E14 E19 E23:E24">
    <cfRule type="expression" priority="314" dxfId="24" stopIfTrue="1">
      <formula>A9=1</formula>
    </cfRule>
  </conditionalFormatting>
  <conditionalFormatting sqref="F9:F14 F19 F23:F24">
    <cfRule type="expression" priority="315" dxfId="24" stopIfTrue="1">
      <formula>A9=1</formula>
    </cfRule>
  </conditionalFormatting>
  <conditionalFormatting sqref="D16">
    <cfRule type="expression" priority="303" dxfId="24" stopIfTrue="1">
      <formula>A16=1</formula>
    </cfRule>
  </conditionalFormatting>
  <conditionalFormatting sqref="E16">
    <cfRule type="expression" priority="304" dxfId="24" stopIfTrue="1">
      <formula>A16=1</formula>
    </cfRule>
  </conditionalFormatting>
  <conditionalFormatting sqref="F16">
    <cfRule type="expression" priority="305" dxfId="24" stopIfTrue="1">
      <formula>A16=1</formula>
    </cfRule>
  </conditionalFormatting>
  <conditionalFormatting sqref="D17:D18">
    <cfRule type="expression" priority="300" dxfId="24" stopIfTrue="1">
      <formula>A17=1</formula>
    </cfRule>
  </conditionalFormatting>
  <conditionalFormatting sqref="E17:E18">
    <cfRule type="expression" priority="301" dxfId="24" stopIfTrue="1">
      <formula>A17=1</formula>
    </cfRule>
  </conditionalFormatting>
  <conditionalFormatting sqref="F17:F18">
    <cfRule type="expression" priority="302" dxfId="24" stopIfTrue="1">
      <formula>A17=1</formula>
    </cfRule>
  </conditionalFormatting>
  <conditionalFormatting sqref="D22">
    <cfRule type="expression" priority="278" dxfId="24" stopIfTrue="1">
      <formula>A22=1</formula>
    </cfRule>
  </conditionalFormatting>
  <conditionalFormatting sqref="E22">
    <cfRule type="expression" priority="279" dxfId="24" stopIfTrue="1">
      <formula>A22=1</formula>
    </cfRule>
  </conditionalFormatting>
  <conditionalFormatting sqref="F22">
    <cfRule type="expression" priority="280" dxfId="24" stopIfTrue="1">
      <formula>A22=1</formula>
    </cfRule>
  </conditionalFormatting>
  <conditionalFormatting sqref="D25">
    <cfRule type="expression" priority="266" dxfId="24" stopIfTrue="1">
      <formula>A25=1</formula>
    </cfRule>
  </conditionalFormatting>
  <conditionalFormatting sqref="E25">
    <cfRule type="expression" priority="267" dxfId="24" stopIfTrue="1">
      <formula>A25=1</formula>
    </cfRule>
  </conditionalFormatting>
  <conditionalFormatting sqref="F25">
    <cfRule type="expression" priority="268" dxfId="24" stopIfTrue="1">
      <formula>A25=1</formula>
    </cfRule>
  </conditionalFormatting>
  <conditionalFormatting sqref="D8">
    <cfRule type="expression" priority="263" dxfId="24" stopIfTrue="1">
      <formula>A8=1</formula>
    </cfRule>
  </conditionalFormatting>
  <conditionalFormatting sqref="E8">
    <cfRule type="expression" priority="264" dxfId="24" stopIfTrue="1">
      <formula>A8=1</formula>
    </cfRule>
  </conditionalFormatting>
  <conditionalFormatting sqref="F8">
    <cfRule type="expression" priority="265" dxfId="24" stopIfTrue="1">
      <formula>A8=1</formula>
    </cfRule>
  </conditionalFormatting>
  <conditionalFormatting sqref="C12:C14">
    <cfRule type="expression" priority="258" dxfId="24" stopIfTrue="1">
      <formula>A12=1</formula>
    </cfRule>
  </conditionalFormatting>
  <conditionalFormatting sqref="C22:C25">
    <cfRule type="expression" priority="223" dxfId="24" stopIfTrue="1">
      <formula>DA22=1</formula>
    </cfRule>
  </conditionalFormatting>
  <conditionalFormatting sqref="C9">
    <cfRule type="expression" priority="137" dxfId="24" stopIfTrue="1">
      <formula>A11=1</formula>
    </cfRule>
  </conditionalFormatting>
  <conditionalFormatting sqref="C34">
    <cfRule type="expression" priority="330" dxfId="24" stopIfTrue="1">
      <formula>'видатки з ф'!#REF!=1</formula>
    </cfRule>
  </conditionalFormatting>
  <conditionalFormatting sqref="C15:C17 D15:F15">
    <cfRule type="expression" priority="335" dxfId="24" stopIfTrue="1">
      <formula>HP15=1</formula>
    </cfRule>
  </conditionalFormatting>
  <conditionalFormatting sqref="C18">
    <cfRule type="expression" priority="337" dxfId="24" stopIfTrue="1">
      <formula>HN18=1</formula>
    </cfRule>
  </conditionalFormatting>
  <printOptions/>
  <pageMargins left="0.5511811023622047" right="0.1968503937007874" top="0.5905511811023623" bottom="0.3937007874015748" header="0.15748031496062992" footer="0.1968503937007874"/>
  <pageSetup fitToHeight="0" fitToWidth="1" horizontalDpi="600" verticalDpi="600" orientation="landscape" paperSize="9" scale="6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33"/>
  <sheetViews>
    <sheetView view="pageBreakPreview" zoomScaleSheetLayoutView="100" zoomScalePageLayoutView="0" workbookViewId="0" topLeftCell="A1">
      <selection activeCell="A2" sqref="A2:J2"/>
    </sheetView>
  </sheetViews>
  <sheetFormatPr defaultColWidth="9.00390625" defaultRowHeight="12.75"/>
  <cols>
    <col min="1" max="1" width="64.25390625" style="5" customWidth="1"/>
    <col min="2" max="2" width="13.625" style="5" customWidth="1"/>
    <col min="3" max="10" width="15.75390625" style="61" customWidth="1"/>
    <col min="11" max="16384" width="9.125" style="5" customWidth="1"/>
  </cols>
  <sheetData>
    <row r="1" spans="1:8" ht="13.5" customHeight="1">
      <c r="A1" s="61"/>
      <c r="B1" s="61"/>
      <c r="G1" s="147"/>
      <c r="H1" s="147"/>
    </row>
    <row r="2" spans="1:10" ht="20.25">
      <c r="A2" s="146" t="s">
        <v>98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.75" customHeight="1">
      <c r="A3" s="95"/>
      <c r="B3" s="57"/>
      <c r="C3" s="57"/>
      <c r="D3" s="57"/>
      <c r="E3" s="57"/>
      <c r="F3" s="57"/>
      <c r="G3" s="57"/>
      <c r="H3" s="57"/>
      <c r="I3" s="57"/>
      <c r="J3" s="63"/>
    </row>
    <row r="4" spans="1:10" ht="21.75" customHeight="1">
      <c r="A4" s="148" t="s">
        <v>12</v>
      </c>
      <c r="B4" s="149" t="s">
        <v>1</v>
      </c>
      <c r="C4" s="142" t="s">
        <v>68</v>
      </c>
      <c r="D4" s="148" t="s">
        <v>66</v>
      </c>
      <c r="E4" s="148"/>
      <c r="F4" s="148"/>
      <c r="G4" s="148"/>
      <c r="H4" s="148"/>
      <c r="I4" s="142" t="s">
        <v>69</v>
      </c>
      <c r="J4" s="142"/>
    </row>
    <row r="5" spans="1:10" ht="52.5" customHeight="1">
      <c r="A5" s="148"/>
      <c r="B5" s="149"/>
      <c r="C5" s="142"/>
      <c r="D5" s="139" t="s">
        <v>65</v>
      </c>
      <c r="E5" s="139" t="s">
        <v>73</v>
      </c>
      <c r="F5" s="139" t="s">
        <v>85</v>
      </c>
      <c r="G5" s="139" t="s">
        <v>13</v>
      </c>
      <c r="H5" s="139" t="s">
        <v>70</v>
      </c>
      <c r="I5" s="142"/>
      <c r="J5" s="142"/>
    </row>
    <row r="6" spans="1:10" ht="21.75" customHeight="1">
      <c r="A6" s="148"/>
      <c r="B6" s="149"/>
      <c r="C6" s="142"/>
      <c r="D6" s="139"/>
      <c r="E6" s="139"/>
      <c r="F6" s="139"/>
      <c r="G6" s="139"/>
      <c r="H6" s="139"/>
      <c r="I6" s="104" t="s">
        <v>60</v>
      </c>
      <c r="J6" s="84" t="s">
        <v>0</v>
      </c>
    </row>
    <row r="7" spans="1:10" ht="19.5" customHeight="1">
      <c r="A7" s="102" t="s">
        <v>16</v>
      </c>
      <c r="B7" s="39"/>
      <c r="C7" s="37"/>
      <c r="D7" s="33"/>
      <c r="E7" s="33"/>
      <c r="F7" s="33"/>
      <c r="G7" s="33"/>
      <c r="H7" s="33"/>
      <c r="I7" s="64">
        <f>IF(D7=0,"",#REF!/D7*100)</f>
      </c>
      <c r="J7" s="64"/>
    </row>
    <row r="8" spans="1:10" ht="18.75" customHeight="1">
      <c r="A8" s="106" t="s">
        <v>17</v>
      </c>
      <c r="B8" s="38"/>
      <c r="C8" s="35"/>
      <c r="D8" s="72"/>
      <c r="E8" s="72"/>
      <c r="F8" s="72"/>
      <c r="G8" s="34"/>
      <c r="H8" s="34"/>
      <c r="I8" s="64"/>
      <c r="J8" s="64"/>
    </row>
    <row r="9" spans="1:10" ht="18.75" customHeight="1">
      <c r="A9" s="1" t="s">
        <v>28</v>
      </c>
      <c r="B9" s="38">
        <v>19010000</v>
      </c>
      <c r="C9" s="46">
        <v>4315.17119</v>
      </c>
      <c r="D9" s="47">
        <v>11670.8</v>
      </c>
      <c r="E9" s="47">
        <v>2531.1</v>
      </c>
      <c r="F9" s="47">
        <v>9520.80706</v>
      </c>
      <c r="G9" s="47" t="s">
        <v>81</v>
      </c>
      <c r="H9" s="47">
        <f aca="true" t="shared" si="0" ref="H9:H18">F9-E9</f>
        <v>6989.707059999999</v>
      </c>
      <c r="I9" s="47" t="s">
        <v>91</v>
      </c>
      <c r="J9" s="47">
        <f aca="true" t="shared" si="1" ref="J9:J18">F9-C9</f>
        <v>5205.635869999999</v>
      </c>
    </row>
    <row r="10" spans="1:10" ht="33.75" customHeight="1">
      <c r="A10" s="1" t="s">
        <v>76</v>
      </c>
      <c r="B10" s="38">
        <v>21110000</v>
      </c>
      <c r="C10" s="46"/>
      <c r="D10" s="47">
        <v>0</v>
      </c>
      <c r="E10" s="47">
        <v>0</v>
      </c>
      <c r="F10" s="47">
        <v>27.53443</v>
      </c>
      <c r="G10" s="47"/>
      <c r="H10" s="47">
        <f t="shared" si="0"/>
        <v>27.53443</v>
      </c>
      <c r="I10" s="47"/>
      <c r="J10" s="47">
        <f t="shared" si="1"/>
        <v>27.53443</v>
      </c>
    </row>
    <row r="11" spans="1:10" ht="18.75" customHeight="1">
      <c r="A11" s="1" t="s">
        <v>14</v>
      </c>
      <c r="B11" s="38">
        <v>24060000</v>
      </c>
      <c r="C11" s="46">
        <v>8.95124</v>
      </c>
      <c r="D11" s="47">
        <v>25.9</v>
      </c>
      <c r="E11" s="47">
        <v>5.9</v>
      </c>
      <c r="F11" s="47">
        <v>13.74704</v>
      </c>
      <c r="G11" s="47" t="s">
        <v>82</v>
      </c>
      <c r="H11" s="47">
        <f t="shared" si="0"/>
        <v>7.84704</v>
      </c>
      <c r="I11" s="47">
        <f aca="true" t="shared" si="2" ref="I11:I18">SUM(F11-C11)/C11*100</f>
        <v>53.576934592302294</v>
      </c>
      <c r="J11" s="47">
        <f t="shared" si="1"/>
        <v>4.7958</v>
      </c>
    </row>
    <row r="12" spans="1:10" ht="65.25" customHeight="1">
      <c r="A12" s="109" t="s">
        <v>62</v>
      </c>
      <c r="B12" s="38">
        <v>24110900</v>
      </c>
      <c r="C12" s="46"/>
      <c r="D12" s="47">
        <v>0</v>
      </c>
      <c r="E12" s="47">
        <v>0</v>
      </c>
      <c r="F12" s="47">
        <v>0.78696</v>
      </c>
      <c r="G12" s="47"/>
      <c r="H12" s="47">
        <f t="shared" si="0"/>
        <v>0.78696</v>
      </c>
      <c r="I12" s="47"/>
      <c r="J12" s="47">
        <f t="shared" si="1"/>
        <v>0.78696</v>
      </c>
    </row>
    <row r="13" spans="1:10" s="10" customFormat="1" ht="18.75" customHeight="1">
      <c r="A13" s="107" t="s">
        <v>18</v>
      </c>
      <c r="B13" s="38">
        <v>25000000</v>
      </c>
      <c r="C13" s="94">
        <v>15976.75771</v>
      </c>
      <c r="D13" s="47">
        <v>89284.543</v>
      </c>
      <c r="E13" s="47">
        <v>14880.75717</v>
      </c>
      <c r="F13" s="130">
        <v>19371.24054</v>
      </c>
      <c r="G13" s="47">
        <f>F13/E13*100</f>
        <v>130.1764441063048</v>
      </c>
      <c r="H13" s="47">
        <f t="shared" si="0"/>
        <v>4490.483369999998</v>
      </c>
      <c r="I13" s="47">
        <f t="shared" si="2"/>
        <v>21.246381096931582</v>
      </c>
      <c r="J13" s="47">
        <f t="shared" si="1"/>
        <v>3394.482829999999</v>
      </c>
    </row>
    <row r="14" spans="1:10" s="10" customFormat="1" ht="18.75" customHeight="1">
      <c r="A14" s="106" t="s">
        <v>2</v>
      </c>
      <c r="B14" s="39"/>
      <c r="C14" s="52">
        <f>SUM(C9:C13)</f>
        <v>20300.88014</v>
      </c>
      <c r="D14" s="52">
        <f>SUM(D9:D13)</f>
        <v>100981.243</v>
      </c>
      <c r="E14" s="52">
        <f>SUM(E9:E13)</f>
        <v>17417.75717</v>
      </c>
      <c r="F14" s="52">
        <f>SUM(F9:F13)</f>
        <v>28934.116029999997</v>
      </c>
      <c r="G14" s="52" t="s">
        <v>83</v>
      </c>
      <c r="H14" s="52">
        <f t="shared" si="0"/>
        <v>11516.358859999997</v>
      </c>
      <c r="I14" s="52">
        <f t="shared" si="2"/>
        <v>42.52641181300032</v>
      </c>
      <c r="J14" s="52">
        <f t="shared" si="1"/>
        <v>8633.235889999996</v>
      </c>
    </row>
    <row r="15" spans="1:10" s="10" customFormat="1" ht="18.75" customHeight="1">
      <c r="A15" s="1" t="s">
        <v>3</v>
      </c>
      <c r="B15" s="38">
        <v>40000000</v>
      </c>
      <c r="C15" s="47">
        <f>SUM(C16:C17)</f>
        <v>83290.4</v>
      </c>
      <c r="D15" s="47">
        <f>SUM(D16:D17)</f>
        <v>1134.97</v>
      </c>
      <c r="E15" s="47">
        <f>SUM(E16:E17)</f>
        <v>1134.97</v>
      </c>
      <c r="F15" s="47">
        <f>SUM(F16:F17)</f>
        <v>0</v>
      </c>
      <c r="G15" s="47">
        <f>F15/E15*100</f>
        <v>0</v>
      </c>
      <c r="H15" s="47">
        <f t="shared" si="0"/>
        <v>-1134.97</v>
      </c>
      <c r="I15" s="47">
        <f t="shared" si="2"/>
        <v>-100</v>
      </c>
      <c r="J15" s="47">
        <f t="shared" si="1"/>
        <v>-83290.4</v>
      </c>
    </row>
    <row r="16" spans="1:10" ht="81" customHeight="1">
      <c r="A16" s="109" t="s">
        <v>39</v>
      </c>
      <c r="B16" s="38">
        <v>41037300</v>
      </c>
      <c r="C16" s="47">
        <v>83290.4</v>
      </c>
      <c r="D16" s="47"/>
      <c r="E16" s="47"/>
      <c r="F16" s="47"/>
      <c r="G16" s="47"/>
      <c r="H16" s="47">
        <f t="shared" si="0"/>
        <v>0</v>
      </c>
      <c r="I16" s="47">
        <f t="shared" si="2"/>
        <v>-100</v>
      </c>
      <c r="J16" s="47">
        <f t="shared" si="1"/>
        <v>-83290.4</v>
      </c>
    </row>
    <row r="17" spans="1:10" ht="18.75" customHeight="1">
      <c r="A17" s="109" t="s">
        <v>51</v>
      </c>
      <c r="B17" s="38">
        <v>41053900</v>
      </c>
      <c r="C17" s="47"/>
      <c r="D17" s="47">
        <v>1134.97</v>
      </c>
      <c r="E17" s="47">
        <v>1134.97</v>
      </c>
      <c r="F17" s="47">
        <v>0</v>
      </c>
      <c r="G17" s="47">
        <f>F17/E17*100</f>
        <v>0</v>
      </c>
      <c r="H17" s="47">
        <f>F17-E17</f>
        <v>-1134.97</v>
      </c>
      <c r="I17" s="47"/>
      <c r="J17" s="47">
        <f>F17-C17</f>
        <v>0</v>
      </c>
    </row>
    <row r="18" spans="1:10" ht="18.75" customHeight="1">
      <c r="A18" s="93" t="s">
        <v>20</v>
      </c>
      <c r="B18" s="38"/>
      <c r="C18" s="52">
        <f>SUM(C14+C15)</f>
        <v>103591.28013999999</v>
      </c>
      <c r="D18" s="52">
        <f>SUM(D14+D15)</f>
        <v>102116.213</v>
      </c>
      <c r="E18" s="52">
        <f>SUM(E14+E15)</f>
        <v>18552.727170000002</v>
      </c>
      <c r="F18" s="52">
        <f>SUM(F14+F15)</f>
        <v>28934.116029999997</v>
      </c>
      <c r="G18" s="52">
        <f>F18/E18*100</f>
        <v>155.95613391430038</v>
      </c>
      <c r="H18" s="52">
        <f t="shared" si="0"/>
        <v>10381.388859999995</v>
      </c>
      <c r="I18" s="52">
        <f t="shared" si="2"/>
        <v>-72.0689656591785</v>
      </c>
      <c r="J18" s="52">
        <f t="shared" si="1"/>
        <v>-74657.16410999998</v>
      </c>
    </row>
    <row r="19" spans="1:7" ht="15.75">
      <c r="A19" s="12"/>
      <c r="C19" s="62"/>
      <c r="D19" s="76"/>
      <c r="E19" s="76"/>
      <c r="F19" s="76"/>
      <c r="G19" s="76"/>
    </row>
    <row r="20" spans="1:10" ht="15">
      <c r="A20" s="12"/>
      <c r="G20" s="98"/>
      <c r="H20" s="7"/>
      <c r="I20" s="5"/>
      <c r="J20" s="5"/>
    </row>
    <row r="21" spans="1:10" ht="15">
      <c r="A21" s="12"/>
      <c r="G21" s="98"/>
      <c r="H21" s="7"/>
      <c r="I21" s="5"/>
      <c r="J21" s="5"/>
    </row>
    <row r="22" spans="1:10" ht="15">
      <c r="A22" s="12"/>
      <c r="G22" s="98"/>
      <c r="H22" s="7"/>
      <c r="I22" s="5"/>
      <c r="J22" s="5"/>
    </row>
    <row r="23" ht="15">
      <c r="A23" s="12"/>
    </row>
    <row r="24" ht="15">
      <c r="A24" s="12"/>
    </row>
    <row r="25" ht="15">
      <c r="A25" s="12"/>
    </row>
    <row r="26" ht="15">
      <c r="A26" s="12"/>
    </row>
    <row r="27" ht="15">
      <c r="A27" s="12"/>
    </row>
    <row r="28" ht="15">
      <c r="A28" s="12"/>
    </row>
    <row r="29" ht="15">
      <c r="A29" s="12"/>
    </row>
    <row r="30" ht="15">
      <c r="A30" s="12"/>
    </row>
    <row r="31" ht="15">
      <c r="A31" s="12"/>
    </row>
    <row r="32" ht="15">
      <c r="A32" s="12"/>
    </row>
    <row r="33" ht="15">
      <c r="A33" s="12"/>
    </row>
  </sheetData>
  <sheetProtection/>
  <mergeCells count="12">
    <mergeCell ref="G1:H1"/>
    <mergeCell ref="A4:A6"/>
    <mergeCell ref="B4:B6"/>
    <mergeCell ref="C4:C6"/>
    <mergeCell ref="D4:H4"/>
    <mergeCell ref="I4:J5"/>
    <mergeCell ref="E5:E6"/>
    <mergeCell ref="A2:J2"/>
    <mergeCell ref="D5:D6"/>
    <mergeCell ref="F5:F6"/>
    <mergeCell ref="G5:G6"/>
    <mergeCell ref="H5:H6"/>
  </mergeCells>
  <printOptions horizontalCentered="1"/>
  <pageMargins left="0.5511811023622047" right="0.1968503937007874" top="0.6692913385826772" bottom="0.2362204724409449" header="0.1968503937007874" footer="0.15748031496062992"/>
  <pageSetup fitToHeight="2" horizontalDpi="600" verticalDpi="600" orientation="landscape" paperSize="9" scale="6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66"/>
  <sheetViews>
    <sheetView tabSelected="1" view="pageBreakPreview" zoomScaleSheetLayoutView="100" zoomScalePageLayoutView="0" workbookViewId="0" topLeftCell="A1">
      <selection activeCell="C4" sqref="C4:C6"/>
    </sheetView>
  </sheetViews>
  <sheetFormatPr defaultColWidth="9.00390625" defaultRowHeight="12.75"/>
  <cols>
    <col min="1" max="1" width="64.25390625" style="5" customWidth="1"/>
    <col min="2" max="2" width="13.625" style="5" customWidth="1"/>
    <col min="3" max="10" width="15.75390625" style="5" customWidth="1"/>
    <col min="11" max="16384" width="9.125" style="5" customWidth="1"/>
  </cols>
  <sheetData>
    <row r="1" spans="1:10" ht="12.75">
      <c r="A1" s="61"/>
      <c r="B1" s="61"/>
      <c r="C1" s="61"/>
      <c r="D1" s="61"/>
      <c r="E1" s="61"/>
      <c r="F1" s="61"/>
      <c r="G1" s="147"/>
      <c r="H1" s="147"/>
      <c r="I1" s="61"/>
      <c r="J1" s="61"/>
    </row>
    <row r="2" spans="1:10" ht="20.25">
      <c r="A2" s="146" t="s">
        <v>99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3.5" customHeight="1">
      <c r="A3" s="95"/>
      <c r="B3" s="57"/>
      <c r="C3" s="57"/>
      <c r="D3" s="57"/>
      <c r="E3" s="57"/>
      <c r="F3" s="57"/>
      <c r="G3" s="57"/>
      <c r="H3" s="57"/>
      <c r="I3" s="57"/>
      <c r="J3" s="63"/>
    </row>
    <row r="4" spans="1:10" ht="21.75" customHeight="1">
      <c r="A4" s="148" t="s">
        <v>12</v>
      </c>
      <c r="B4" s="149" t="s">
        <v>1</v>
      </c>
      <c r="C4" s="150" t="s">
        <v>68</v>
      </c>
      <c r="D4" s="151" t="s">
        <v>66</v>
      </c>
      <c r="E4" s="151"/>
      <c r="F4" s="151"/>
      <c r="G4" s="151"/>
      <c r="H4" s="151"/>
      <c r="I4" s="150" t="s">
        <v>69</v>
      </c>
      <c r="J4" s="150"/>
    </row>
    <row r="5" spans="1:10" ht="52.5" customHeight="1">
      <c r="A5" s="148"/>
      <c r="B5" s="149"/>
      <c r="C5" s="150"/>
      <c r="D5" s="148" t="s">
        <v>65</v>
      </c>
      <c r="E5" s="148" t="s">
        <v>73</v>
      </c>
      <c r="F5" s="148" t="s">
        <v>85</v>
      </c>
      <c r="G5" s="148" t="s">
        <v>13</v>
      </c>
      <c r="H5" s="148" t="s">
        <v>71</v>
      </c>
      <c r="I5" s="150"/>
      <c r="J5" s="150"/>
    </row>
    <row r="6" spans="1:10" ht="21.75" customHeight="1">
      <c r="A6" s="148"/>
      <c r="B6" s="149"/>
      <c r="C6" s="150"/>
      <c r="D6" s="148"/>
      <c r="E6" s="148"/>
      <c r="F6" s="148"/>
      <c r="G6" s="148"/>
      <c r="H6" s="148"/>
      <c r="I6" s="105" t="s">
        <v>60</v>
      </c>
      <c r="J6" s="25" t="s">
        <v>0</v>
      </c>
    </row>
    <row r="7" spans="1:10" ht="19.5" customHeight="1">
      <c r="A7" s="102" t="s">
        <v>4</v>
      </c>
      <c r="B7" s="2"/>
      <c r="C7" s="2"/>
      <c r="D7" s="73"/>
      <c r="E7" s="73"/>
      <c r="F7" s="73" t="s">
        <v>59</v>
      </c>
      <c r="G7" s="3"/>
      <c r="H7" s="3"/>
      <c r="I7" s="19"/>
      <c r="J7" s="19"/>
    </row>
    <row r="8" spans="1:10" ht="18.75" customHeight="1">
      <c r="A8" s="107" t="s">
        <v>5</v>
      </c>
      <c r="B8" s="110" t="s">
        <v>32</v>
      </c>
      <c r="C8" s="47">
        <v>6551.78245</v>
      </c>
      <c r="D8" s="66">
        <v>53766.345</v>
      </c>
      <c r="E8" s="66">
        <v>8961.0575</v>
      </c>
      <c r="F8" s="47">
        <v>12224.60308</v>
      </c>
      <c r="G8" s="67">
        <f aca="true" t="shared" si="0" ref="G8:G16">F8/E8*100</f>
        <v>136.41920141679705</v>
      </c>
      <c r="H8" s="67">
        <f aca="true" t="shared" si="1" ref="H8:H19">F8-E8</f>
        <v>3263.54558</v>
      </c>
      <c r="I8" s="67">
        <f>SUM(F8-C8)/C8*100</f>
        <v>86.58438636038657</v>
      </c>
      <c r="J8" s="67">
        <f aca="true" t="shared" si="2" ref="J8:J19">F8-C8</f>
        <v>5672.820630000001</v>
      </c>
    </row>
    <row r="9" spans="1:10" ht="18.75" customHeight="1">
      <c r="A9" s="107" t="s">
        <v>19</v>
      </c>
      <c r="B9" s="110" t="s">
        <v>33</v>
      </c>
      <c r="C9" s="47">
        <v>1322.22655</v>
      </c>
      <c r="D9" s="66">
        <v>38886.803</v>
      </c>
      <c r="E9" s="66">
        <v>4573.389833333333</v>
      </c>
      <c r="F9" s="66">
        <v>339.64137</v>
      </c>
      <c r="G9" s="67">
        <f t="shared" si="0"/>
        <v>7.426468820228497</v>
      </c>
      <c r="H9" s="67">
        <f t="shared" si="1"/>
        <v>-4233.748463333332</v>
      </c>
      <c r="I9" s="67">
        <f>SUM(F9-C9)/C9*100</f>
        <v>-74.31292163963883</v>
      </c>
      <c r="J9" s="67">
        <f t="shared" si="2"/>
        <v>-982.58518</v>
      </c>
    </row>
    <row r="10" spans="1:10" ht="18.75" customHeight="1">
      <c r="A10" s="107" t="s">
        <v>15</v>
      </c>
      <c r="B10" s="110" t="s">
        <v>35</v>
      </c>
      <c r="C10" s="47">
        <v>1195.0937</v>
      </c>
      <c r="D10" s="66">
        <v>32651.902000000002</v>
      </c>
      <c r="E10" s="66">
        <v>5441.983666666667</v>
      </c>
      <c r="F10" s="66">
        <v>3668.76741</v>
      </c>
      <c r="G10" s="67">
        <f t="shared" si="0"/>
        <v>67.41599451082512</v>
      </c>
      <c r="H10" s="67">
        <f t="shared" si="1"/>
        <v>-1773.216256666667</v>
      </c>
      <c r="I10" s="67" t="s">
        <v>88</v>
      </c>
      <c r="J10" s="67">
        <f t="shared" si="2"/>
        <v>2473.67371</v>
      </c>
    </row>
    <row r="11" spans="1:10" s="10" customFormat="1" ht="18.75" customHeight="1">
      <c r="A11" s="107" t="s">
        <v>6</v>
      </c>
      <c r="B11" s="111">
        <v>4000</v>
      </c>
      <c r="C11" s="47">
        <v>59.62379</v>
      </c>
      <c r="D11" s="66">
        <v>329.565</v>
      </c>
      <c r="E11" s="66">
        <v>54.9275</v>
      </c>
      <c r="F11" s="66">
        <v>403.64843999999994</v>
      </c>
      <c r="G11" s="67" t="s">
        <v>84</v>
      </c>
      <c r="H11" s="66">
        <f t="shared" si="1"/>
        <v>348.7209399999999</v>
      </c>
      <c r="I11" s="67" t="s">
        <v>89</v>
      </c>
      <c r="J11" s="67">
        <f t="shared" si="2"/>
        <v>344.02464999999995</v>
      </c>
    </row>
    <row r="12" spans="1:10" ht="18.75" customHeight="1">
      <c r="A12" s="107" t="s">
        <v>7</v>
      </c>
      <c r="B12" s="100">
        <v>5000</v>
      </c>
      <c r="C12" s="47">
        <v>3.46348</v>
      </c>
      <c r="D12" s="66">
        <v>100</v>
      </c>
      <c r="E12" s="66">
        <v>16.666666666666664</v>
      </c>
      <c r="F12" s="66">
        <v>0.02636</v>
      </c>
      <c r="G12" s="66">
        <f t="shared" si="0"/>
        <v>0.15816000000000002</v>
      </c>
      <c r="H12" s="66">
        <f t="shared" si="1"/>
        <v>-16.640306666666664</v>
      </c>
      <c r="I12" s="67">
        <f>SUM(F12-C12)/C12*100</f>
        <v>-99.23891577257557</v>
      </c>
      <c r="J12" s="67">
        <f t="shared" si="2"/>
        <v>-3.43712</v>
      </c>
    </row>
    <row r="13" spans="1:10" ht="18.75" customHeight="1">
      <c r="A13" s="107" t="s">
        <v>56</v>
      </c>
      <c r="B13" s="100" t="s">
        <v>55</v>
      </c>
      <c r="C13" s="47"/>
      <c r="D13" s="66">
        <v>6018.49</v>
      </c>
      <c r="E13" s="66">
        <v>1807</v>
      </c>
      <c r="F13" s="66">
        <v>0</v>
      </c>
      <c r="G13" s="66">
        <f t="shared" si="0"/>
        <v>0</v>
      </c>
      <c r="H13" s="66">
        <f t="shared" si="1"/>
        <v>-1807</v>
      </c>
      <c r="I13" s="67"/>
      <c r="J13" s="67">
        <f t="shared" si="2"/>
        <v>0</v>
      </c>
    </row>
    <row r="14" spans="1:10" ht="18.75" customHeight="1">
      <c r="A14" s="107" t="s">
        <v>40</v>
      </c>
      <c r="B14" s="100">
        <v>7000</v>
      </c>
      <c r="C14" s="47"/>
      <c r="D14" s="66">
        <v>591776.183</v>
      </c>
      <c r="E14" s="66">
        <v>580967.113</v>
      </c>
      <c r="F14" s="66">
        <v>0</v>
      </c>
      <c r="G14" s="66">
        <f t="shared" si="0"/>
        <v>0</v>
      </c>
      <c r="H14" s="66">
        <f t="shared" si="1"/>
        <v>-580967.113</v>
      </c>
      <c r="I14" s="67"/>
      <c r="J14" s="67">
        <f t="shared" si="2"/>
        <v>0</v>
      </c>
    </row>
    <row r="15" spans="1:10" ht="18.75" customHeight="1">
      <c r="A15" s="107" t="s">
        <v>41</v>
      </c>
      <c r="B15" s="100">
        <v>8000</v>
      </c>
      <c r="C15" s="47"/>
      <c r="D15" s="66">
        <v>159696.7</v>
      </c>
      <c r="E15" s="66">
        <v>147537</v>
      </c>
      <c r="F15" s="66">
        <v>18673.247219999997</v>
      </c>
      <c r="G15" s="66">
        <f t="shared" si="0"/>
        <v>12.65665373431749</v>
      </c>
      <c r="H15" s="66">
        <f t="shared" si="1"/>
        <v>-128863.75278000001</v>
      </c>
      <c r="I15" s="67"/>
      <c r="J15" s="67">
        <f t="shared" si="2"/>
        <v>18673.247219999997</v>
      </c>
    </row>
    <row r="16" spans="1:10" ht="18.75" customHeight="1">
      <c r="A16" s="107" t="s">
        <v>50</v>
      </c>
      <c r="B16" s="100">
        <v>9000</v>
      </c>
      <c r="C16" s="47">
        <v>4510</v>
      </c>
      <c r="D16" s="66">
        <v>164669.83</v>
      </c>
      <c r="E16" s="66">
        <v>164669.83</v>
      </c>
      <c r="F16" s="66">
        <v>12516.85</v>
      </c>
      <c r="G16" s="66">
        <f t="shared" si="0"/>
        <v>7.6011798882649</v>
      </c>
      <c r="H16" s="66">
        <f t="shared" si="1"/>
        <v>-152152.97999999998</v>
      </c>
      <c r="I16" s="67" t="s">
        <v>80</v>
      </c>
      <c r="J16" s="67">
        <f t="shared" si="2"/>
        <v>8006.85</v>
      </c>
    </row>
    <row r="17" spans="1:10" ht="52.5" customHeight="1">
      <c r="A17" s="1" t="s">
        <v>86</v>
      </c>
      <c r="B17" s="100">
        <v>8822</v>
      </c>
      <c r="C17" s="119"/>
      <c r="D17" s="66"/>
      <c r="E17" s="66"/>
      <c r="F17" s="66">
        <v>-19.41276</v>
      </c>
      <c r="G17" s="66"/>
      <c r="H17" s="67">
        <f>F17-E17</f>
        <v>-19.41276</v>
      </c>
      <c r="I17" s="67"/>
      <c r="J17" s="67">
        <f>F17-C17</f>
        <v>-19.41276</v>
      </c>
    </row>
    <row r="18" spans="1:10" ht="33.75" customHeight="1">
      <c r="A18" s="1" t="s">
        <v>63</v>
      </c>
      <c r="B18" s="38">
        <v>8842</v>
      </c>
      <c r="C18" s="66">
        <v>-16.843</v>
      </c>
      <c r="D18" s="47"/>
      <c r="E18" s="47"/>
      <c r="F18" s="89">
        <v>-31.65</v>
      </c>
      <c r="G18" s="66"/>
      <c r="H18" s="47">
        <f t="shared" si="1"/>
        <v>-31.65</v>
      </c>
      <c r="I18" s="67">
        <f>SUM(F18-C18)/C18*100</f>
        <v>87.91189218072789</v>
      </c>
      <c r="J18" s="47">
        <f t="shared" si="2"/>
        <v>-14.806999999999999</v>
      </c>
    </row>
    <row r="19" spans="1:10" ht="18.75" customHeight="1">
      <c r="A19" s="15" t="s">
        <v>21</v>
      </c>
      <c r="B19" s="42"/>
      <c r="C19" s="99">
        <f>SUM(C8:C18)</f>
        <v>13625.346969999999</v>
      </c>
      <c r="D19" s="99">
        <f>SUM(D8:D18)</f>
        <v>1047895.8179999999</v>
      </c>
      <c r="E19" s="99">
        <f>SUM(E8:E18)</f>
        <v>914028.9681666667</v>
      </c>
      <c r="F19" s="99">
        <f>SUM(F8:F18)</f>
        <v>47775.721119999995</v>
      </c>
      <c r="G19" s="33">
        <f>F19/E19*100</f>
        <v>5.226937305480282</v>
      </c>
      <c r="H19" s="33">
        <f t="shared" si="1"/>
        <v>-866253.2470466667</v>
      </c>
      <c r="I19" s="103" t="s">
        <v>90</v>
      </c>
      <c r="J19" s="52">
        <f t="shared" si="2"/>
        <v>34150.374149999996</v>
      </c>
    </row>
    <row r="20" spans="1:10" ht="15.75">
      <c r="A20" s="77"/>
      <c r="B20" s="45"/>
      <c r="C20" s="45"/>
      <c r="D20" s="68"/>
      <c r="E20" s="68"/>
      <c r="F20" s="68"/>
      <c r="G20" s="9"/>
      <c r="H20" s="21"/>
      <c r="I20" s="4"/>
      <c r="J20" s="4"/>
    </row>
    <row r="21" spans="1:8" ht="15">
      <c r="A21" s="77"/>
      <c r="B21" s="78"/>
      <c r="C21" s="79"/>
      <c r="D21" s="68"/>
      <c r="E21" s="68"/>
      <c r="F21" s="68" t="s">
        <v>87</v>
      </c>
      <c r="G21" s="91"/>
      <c r="H21" s="20"/>
    </row>
    <row r="22" spans="1:8" ht="15">
      <c r="A22" s="12"/>
      <c r="B22" s="45"/>
      <c r="C22" s="45"/>
      <c r="D22" s="68"/>
      <c r="E22" s="68"/>
      <c r="F22" s="138"/>
      <c r="G22" s="13"/>
      <c r="H22" s="13"/>
    </row>
    <row r="23" spans="1:8" ht="15">
      <c r="A23" s="12"/>
      <c r="D23" s="68"/>
      <c r="E23" s="68"/>
      <c r="F23" s="68"/>
      <c r="G23" s="13"/>
      <c r="H23" s="13"/>
    </row>
    <row r="24" spans="1:8" ht="15">
      <c r="A24" s="12"/>
      <c r="F24" s="138"/>
      <c r="G24" s="13"/>
      <c r="H24" s="13"/>
    </row>
    <row r="25" spans="1:8" ht="15">
      <c r="A25" s="12"/>
      <c r="E25" s="14"/>
      <c r="F25" s="14"/>
      <c r="G25" s="14"/>
      <c r="H25" s="13"/>
    </row>
    <row r="26" spans="1:10" ht="15.75">
      <c r="A26" s="12"/>
      <c r="E26" s="23"/>
      <c r="F26" s="24"/>
      <c r="G26" s="24"/>
      <c r="H26" s="24"/>
      <c r="I26" s="11"/>
      <c r="J26" s="11"/>
    </row>
    <row r="27" spans="1:10" ht="15.75">
      <c r="A27" s="12"/>
      <c r="D27" s="22"/>
      <c r="E27" s="23"/>
      <c r="F27" s="24"/>
      <c r="G27" s="24"/>
      <c r="H27" s="24"/>
      <c r="I27" s="11"/>
      <c r="J27" s="11"/>
    </row>
    <row r="28" spans="1:10" ht="15.75">
      <c r="A28" s="12"/>
      <c r="D28" s="22"/>
      <c r="E28" s="23"/>
      <c r="F28" s="24"/>
      <c r="G28" s="24"/>
      <c r="H28" s="24"/>
      <c r="I28" s="11"/>
      <c r="J28" s="11"/>
    </row>
    <row r="29" spans="1:10" ht="15.75">
      <c r="A29" s="12"/>
      <c r="D29" s="22"/>
      <c r="E29" s="23"/>
      <c r="F29" s="24"/>
      <c r="G29" s="24"/>
      <c r="H29" s="24"/>
      <c r="I29" s="11"/>
      <c r="J29" s="11"/>
    </row>
    <row r="30" spans="1:10" ht="15.75">
      <c r="A30" s="12"/>
      <c r="D30" s="22"/>
      <c r="E30" s="23"/>
      <c r="F30" s="24"/>
      <c r="G30" s="24"/>
      <c r="H30" s="24"/>
      <c r="I30" s="11"/>
      <c r="J30" s="11"/>
    </row>
    <row r="31" spans="1:10" ht="15.75">
      <c r="A31" s="12"/>
      <c r="D31" s="22"/>
      <c r="E31" s="23"/>
      <c r="F31" s="24"/>
      <c r="G31" s="24"/>
      <c r="H31" s="24"/>
      <c r="I31" s="11"/>
      <c r="J31" s="11"/>
    </row>
    <row r="32" spans="1:10" ht="15.75">
      <c r="A32" s="12"/>
      <c r="D32" s="22"/>
      <c r="E32" s="23"/>
      <c r="F32" s="24"/>
      <c r="G32" s="24"/>
      <c r="H32" s="24"/>
      <c r="I32" s="11"/>
      <c r="J32" s="11"/>
    </row>
    <row r="33" spans="1:10" ht="15.75">
      <c r="A33" s="12"/>
      <c r="D33" s="22"/>
      <c r="E33" s="23"/>
      <c r="F33" s="24"/>
      <c r="G33" s="24"/>
      <c r="H33" s="24"/>
      <c r="I33" s="11"/>
      <c r="J33" s="11"/>
    </row>
    <row r="34" spans="1:10" ht="15.75">
      <c r="A34" s="12"/>
      <c r="D34" s="22"/>
      <c r="E34" s="23"/>
      <c r="F34" s="24"/>
      <c r="G34" s="24"/>
      <c r="H34" s="24"/>
      <c r="I34" s="11"/>
      <c r="J34" s="11"/>
    </row>
    <row r="35" spans="1:10" ht="15">
      <c r="A35" s="12"/>
      <c r="D35" s="13"/>
      <c r="E35" s="13"/>
      <c r="F35" s="13"/>
      <c r="G35" s="13"/>
      <c r="H35" s="20"/>
      <c r="I35" s="7"/>
      <c r="J35" s="7"/>
    </row>
    <row r="36" spans="1:10" ht="15">
      <c r="A36" s="12"/>
      <c r="H36" s="7"/>
      <c r="I36" s="7"/>
      <c r="J36" s="7"/>
    </row>
    <row r="37" ht="15">
      <c r="A37" s="12"/>
    </row>
    <row r="38" ht="15">
      <c r="A38" s="12"/>
    </row>
    <row r="39" ht="15">
      <c r="A39" s="12"/>
    </row>
    <row r="40" ht="15">
      <c r="A40" s="12"/>
    </row>
    <row r="41" ht="15">
      <c r="A41" s="12"/>
    </row>
    <row r="42" ht="15">
      <c r="A42" s="12"/>
    </row>
    <row r="43" ht="15">
      <c r="A43" s="12"/>
    </row>
    <row r="44" ht="15">
      <c r="A44" s="12"/>
    </row>
    <row r="45" ht="15">
      <c r="A45" s="12"/>
    </row>
    <row r="46" ht="15">
      <c r="A46" s="12"/>
    </row>
    <row r="47" ht="15">
      <c r="A47" s="12"/>
    </row>
    <row r="48" ht="15">
      <c r="A48" s="12"/>
    </row>
    <row r="49" ht="15">
      <c r="A49" s="12"/>
    </row>
    <row r="50" ht="15">
      <c r="A50" s="12"/>
    </row>
    <row r="51" ht="15">
      <c r="A51" s="12"/>
    </row>
    <row r="52" ht="15">
      <c r="A52" s="12"/>
    </row>
    <row r="53" ht="15">
      <c r="A53" s="12"/>
    </row>
    <row r="54" ht="15">
      <c r="A54" s="12"/>
    </row>
    <row r="55" ht="15">
      <c r="A55" s="12"/>
    </row>
    <row r="56" ht="15">
      <c r="A56" s="12"/>
    </row>
    <row r="57" ht="15">
      <c r="A57" s="12"/>
    </row>
    <row r="58" ht="15">
      <c r="A58" s="12"/>
    </row>
    <row r="59" ht="15">
      <c r="A59" s="12"/>
    </row>
    <row r="60" ht="15">
      <c r="A60" s="12"/>
    </row>
    <row r="61" ht="15">
      <c r="A61" s="12"/>
    </row>
    <row r="62" ht="15">
      <c r="A62" s="12"/>
    </row>
    <row r="63" ht="15">
      <c r="A63" s="12"/>
    </row>
    <row r="64" ht="15">
      <c r="A64" s="12"/>
    </row>
    <row r="65" ht="15">
      <c r="A65" s="12"/>
    </row>
    <row r="66" ht="15">
      <c r="A66" s="12"/>
    </row>
  </sheetData>
  <sheetProtection/>
  <mergeCells count="12">
    <mergeCell ref="G5:G6"/>
    <mergeCell ref="H5:H6"/>
    <mergeCell ref="G1:H1"/>
    <mergeCell ref="A2:J2"/>
    <mergeCell ref="A4:A6"/>
    <mergeCell ref="B4:B6"/>
    <mergeCell ref="C4:C6"/>
    <mergeCell ref="D4:H4"/>
    <mergeCell ref="I4:J5"/>
    <mergeCell ref="D5:D6"/>
    <mergeCell ref="E5:E6"/>
    <mergeCell ref="F5:F6"/>
  </mergeCells>
  <printOptions horizontalCentered="1"/>
  <pageMargins left="0.5511811023622047" right="0.1968503937007874" top="0.4724409448818898" bottom="0.2362204724409449" header="0.1968503937007874" footer="0.15748031496062992"/>
  <pageSetup fitToHeight="2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User</cp:lastModifiedBy>
  <cp:lastPrinted>2024-03-25T13:37:36Z</cp:lastPrinted>
  <dcterms:created xsi:type="dcterms:W3CDTF">2000-06-16T12:18:08Z</dcterms:created>
  <dcterms:modified xsi:type="dcterms:W3CDTF">2024-03-26T07:18:14Z</dcterms:modified>
  <cp:category/>
  <cp:version/>
  <cp:contentType/>
  <cp:contentStatus/>
</cp:coreProperties>
</file>