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20"/>
  </bookViews>
  <sheets>
    <sheet name="Річний план" sheetId="6" r:id="rId1"/>
  </sheets>
  <definedNames>
    <definedName name="Excel_BuiltIn_Print_Area_2">#REF!</definedName>
    <definedName name="Excel_BuiltIn_Print_Area_4">#REF!</definedName>
    <definedName name="Excel_BuiltIn_Print_Titles_2">#REF!</definedName>
    <definedName name="Excel_BuiltIn_Print_Titles_4">#REF!</definedName>
    <definedName name="_xlnm.Print_Area" localSheetId="0">'Річний план'!$A$1:$I$90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0" i="6" l="1"/>
  <c r="H80" i="6"/>
  <c r="G80" i="6"/>
  <c r="F80" i="6"/>
  <c r="E80" i="6"/>
  <c r="D80" i="6"/>
  <c r="C80" i="6"/>
  <c r="K74" i="6"/>
  <c r="K73" i="6"/>
  <c r="I72" i="6"/>
  <c r="K69" i="6"/>
  <c r="I64" i="6"/>
  <c r="I63" i="6"/>
  <c r="H63" i="6"/>
  <c r="G63" i="6"/>
  <c r="F63" i="6"/>
  <c r="E63" i="6"/>
  <c r="D63" i="6"/>
  <c r="C63" i="6"/>
  <c r="K43" i="6"/>
  <c r="K42" i="6"/>
  <c r="I41" i="6"/>
  <c r="G41" i="6"/>
  <c r="C41" i="6"/>
  <c r="I39" i="6"/>
  <c r="I38" i="6"/>
  <c r="K27" i="6"/>
  <c r="I25" i="6"/>
</calcChain>
</file>

<file path=xl/sharedStrings.xml><?xml version="1.0" encoding="utf-8"?>
<sst xmlns="http://schemas.openxmlformats.org/spreadsheetml/2006/main" count="171" uniqueCount="142">
  <si>
    <t>ПОГОДЖЕНО
Розпорядження голови Запорізької обласної державної адміністрації, начальника обласної військової адміністрації
                             №</t>
  </si>
  <si>
    <t>РІЧНИЙ ПЛАН </t>
  </si>
  <si>
    <t>ліцензованої діяльності з централізованого водопостачання та централізованого водовідведення</t>
  </si>
  <si>
    <t xml:space="preserve">комунального підприємства «Облводоканал» Запорізької обласної ради </t>
  </si>
  <si>
    <t>(найменування ліцензіата)</t>
  </si>
  <si>
    <t xml:space="preserve">на 12 місяців з  </t>
  </si>
  <si>
    <t>01.01.2027</t>
  </si>
  <si>
    <t xml:space="preserve"> року</t>
  </si>
  <si>
    <t>№ з/п</t>
  </si>
  <si>
    <t>Показники</t>
  </si>
  <si>
    <t>Обсяги, тис. куб. м</t>
  </si>
  <si>
    <t>фактично</t>
  </si>
  <si>
    <t>передбачено 
чинним
 тарифом</t>
  </si>
  <si>
    <t>планований 
період
   2027   рік</t>
  </si>
  <si>
    <t>2021 
рік</t>
  </si>
  <si>
    <t>2022
рік</t>
  </si>
  <si>
    <t xml:space="preserve">2023 
рік </t>
  </si>
  <si>
    <t>2024 
рік</t>
  </si>
  <si>
    <t xml:space="preserve">звітний період
 (2025) </t>
  </si>
  <si>
    <t>А</t>
  </si>
  <si>
    <t>Б</t>
  </si>
  <si>
    <t>Обсяг І підйому води, усього, у т. ч.:</t>
  </si>
  <si>
    <t>1.1</t>
  </si>
  <si>
    <t>поверхневий водозабір</t>
  </si>
  <si>
    <t>1.2</t>
  </si>
  <si>
    <t>підземний водозабір</t>
  </si>
  <si>
    <t>1.3</t>
  </si>
  <si>
    <t>вода, придбана до ІІ підйому (що не відповідає нормативній  якості питної води)</t>
  </si>
  <si>
    <t>2</t>
  </si>
  <si>
    <t>Витрати води на технологічні потреби до ΙΙ підйому</t>
  </si>
  <si>
    <t>3</t>
  </si>
  <si>
    <t>Втрати води до ΙΙ підйому</t>
  </si>
  <si>
    <t>4</t>
  </si>
  <si>
    <t>Обсяг реалізації води до ΙΙ підйому (що не відповідає нормативній  якості питної води)</t>
  </si>
  <si>
    <t>5</t>
  </si>
  <si>
    <t>Обсяг води  для здійснення іншого виду діяльності, окрім централізованого водопостачання, що не відповідає нормативній  якості питної води</t>
  </si>
  <si>
    <t>6</t>
  </si>
  <si>
    <t>Подано води в мережу (ІІ підйом), усього, у т. ч.:</t>
  </si>
  <si>
    <t>6.1</t>
  </si>
  <si>
    <t>придбана питна вода</t>
  </si>
  <si>
    <t>7</t>
  </si>
  <si>
    <t>Витрати питної води після ΙΙ підйому</t>
  </si>
  <si>
    <t>8</t>
  </si>
  <si>
    <t>Втрати питної води після ΙΙ підйому</t>
  </si>
  <si>
    <t>9</t>
  </si>
  <si>
    <t>Обсяг реалізації централізованого водопостачання, усього, у т. ч.:</t>
  </si>
  <si>
    <t>9.1</t>
  </si>
  <si>
    <t>споживачам, які є суб'єктами господарювання у сфері централізованого водопостачання та/або централізованого водовідведення</t>
  </si>
  <si>
    <t>9.2</t>
  </si>
  <si>
    <t>населенню (індивідуальні житлові будинки), усього, у т. ч.:</t>
  </si>
  <si>
    <t>9.2.1</t>
  </si>
  <si>
    <t>без вузла комерційного обліку води</t>
  </si>
  <si>
    <t>9.2.2</t>
  </si>
  <si>
    <t>з вузлом комерційного обліку води, що встановлений за кошти власників будівлі</t>
  </si>
  <si>
    <t>9.2.3</t>
  </si>
  <si>
    <t>з вузлом комерційного обліку води, що встановлений не за кошти власників будівлі</t>
  </si>
  <si>
    <t>9.3</t>
  </si>
  <si>
    <t>споживачам у багатоквартирних будинках за колективними договорами та колективним споживачам, усього, у т. ч.:</t>
  </si>
  <si>
    <t>9.3.1</t>
  </si>
  <si>
    <t>без вузла комерційного обліку води, усього, у т. ч.:</t>
  </si>
  <si>
    <t>9.3.1.1</t>
  </si>
  <si>
    <t>населенню</t>
  </si>
  <si>
    <t>9.3.2</t>
  </si>
  <si>
    <t>з вузлом комерційного обліку води, що встановлений за кошти власників будівлі або був у наявності при введенні будинку в експлуатацію, усього, у т. ч.:</t>
  </si>
  <si>
    <t>9.3.2.1</t>
  </si>
  <si>
    <t>9.3.3</t>
  </si>
  <si>
    <t>з вузлом комерційного обліку води, що встановлений не за кошти власників будівлі, усього, у т. ч.:</t>
  </si>
  <si>
    <t>9.3.3.1</t>
  </si>
  <si>
    <t>9.4</t>
  </si>
  <si>
    <t>споживачам у багатоквартирних будинках за індивідуальними договорами, усього, у т. ч.:</t>
  </si>
  <si>
    <t>9.4.1</t>
  </si>
  <si>
    <t>9.4.1.1</t>
  </si>
  <si>
    <t xml:space="preserve">населення </t>
  </si>
  <si>
    <t>9.4.1.2</t>
  </si>
  <si>
    <t>всього іншим споживачам, в тому числі</t>
  </si>
  <si>
    <t>9.4.1.2.1</t>
  </si>
  <si>
    <t>бюджетним установам</t>
  </si>
  <si>
    <t>9.4.1.2.2</t>
  </si>
  <si>
    <t>іншим споживачам</t>
  </si>
  <si>
    <t>Продовження додатка</t>
  </si>
  <si>
    <t>9.4.2</t>
  </si>
  <si>
    <t>9.4.2.1</t>
  </si>
  <si>
    <t xml:space="preserve">населенню </t>
  </si>
  <si>
    <t>9.4.2.2</t>
  </si>
  <si>
    <t xml:space="preserve">всього іншим споживачам, в тому числі </t>
  </si>
  <si>
    <t>9.4.2.2.1</t>
  </si>
  <si>
    <t>9.4.2.2.2</t>
  </si>
  <si>
    <t>9.4.3</t>
  </si>
  <si>
    <t>9.4.3.1</t>
  </si>
  <si>
    <t>9.4.3.2</t>
  </si>
  <si>
    <t>9.5</t>
  </si>
  <si>
    <t>іншим споживачам   (окрім обсягів, вказаних у багатоквартирних будинках):</t>
  </si>
  <si>
    <t>9.5.1</t>
  </si>
  <si>
    <t>з вузлом комерційного обліку води, що встановлений не за кошти власника будівлі</t>
  </si>
  <si>
    <t>9.5.2</t>
  </si>
  <si>
    <t>з вузлом комерційного обліку води, що встановлений за кошти власника будівлі в тому числі:</t>
  </si>
  <si>
    <t>9.5.2.1</t>
  </si>
  <si>
    <t>9.5.2.2</t>
  </si>
  <si>
    <t>10</t>
  </si>
  <si>
    <t>Обсяги водопостачання для здійснення інших видів діяльності ліцензіата (окрім централізованого водопостачання)</t>
  </si>
  <si>
    <t>11</t>
  </si>
  <si>
    <t>Загальний обсяг водопостачання</t>
  </si>
  <si>
    <t>12</t>
  </si>
  <si>
    <t>Обсяги  пропуску стічних вод через очисні споруди, усього, у т. ч.:</t>
  </si>
  <si>
    <t>12.1</t>
  </si>
  <si>
    <t>обсяги пропуску стічних вод через власні очисні споруди</t>
  </si>
  <si>
    <t>12.2</t>
  </si>
  <si>
    <t xml:space="preserve">обсяги пропуску стічних вод через очисні споруди інших суб'єктів господарювання </t>
  </si>
  <si>
    <t>13</t>
  </si>
  <si>
    <t>Обсяг реалізації  централізованого водовідведення, усього, у т. ч.:</t>
  </si>
  <si>
    <t>13.1</t>
  </si>
  <si>
    <t>споживачам, що є суб’єктами господарювання у сфері централізованого водопостачання та/або централізованого водовідведення</t>
  </si>
  <si>
    <t>13.2</t>
  </si>
  <si>
    <t>населенню (на випуску з індивідуальних житлових будинків)</t>
  </si>
  <si>
    <t>13.3</t>
  </si>
  <si>
    <t>13.3.1</t>
  </si>
  <si>
    <t>13.4</t>
  </si>
  <si>
    <t>13.4.1</t>
  </si>
  <si>
    <t>13.4.2</t>
  </si>
  <si>
    <t>13.4.3</t>
  </si>
  <si>
    <t>13.5</t>
  </si>
  <si>
    <t>іншим споживачам (окрім обсягів у багатоквартирних будинках) у тому числі:</t>
  </si>
  <si>
    <t>13.5.1</t>
  </si>
  <si>
    <t>бюджетні установи</t>
  </si>
  <si>
    <t>13.5.2.</t>
  </si>
  <si>
    <t>14</t>
  </si>
  <si>
    <t>Обсяги стічних вод від здійснення іншого виду діяльності (окрім централізованого водовідведення)</t>
  </si>
  <si>
    <t>15</t>
  </si>
  <si>
    <t>Загальний обсяг водовідведення</t>
  </si>
  <si>
    <t xml:space="preserve">                 </t>
  </si>
  <si>
    <t>Генеральний директор комунального підприємства «Облводоканал» Запорізької обласної ради</t>
  </si>
  <si>
    <t xml:space="preserve">               Олександр ВЛАСЮК</t>
  </si>
  <si>
    <t xml:space="preserve">                             </t>
  </si>
  <si>
    <t xml:space="preserve">Начальник ВТВ           </t>
  </si>
  <si>
    <t xml:space="preserve">                   Олена ЛИТВИНЕНКО</t>
  </si>
  <si>
    <t>Погоджено</t>
  </si>
  <si>
    <t xml:space="preserve">                   </t>
  </si>
  <si>
    <t xml:space="preserve">Начальник відділу ЕПФА          </t>
  </si>
  <si>
    <t>Світлана КОВАЛЬОВА</t>
  </si>
  <si>
    <t xml:space="preserve"> zapoblvoda@ukr.net </t>
  </si>
  <si>
    <t xml:space="preserve">099 199 77 99      </t>
  </si>
  <si>
    <t>(номер телефону та електронна адреса виконавця)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</si>
</sst>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indexed="8"/>
      <name val="Calibri"/>
      <charset val="134"/>
    </font>
    <font>
      <sz val="14"/>
      <color indexed="8"/>
      <name val="Calibri"/>
      <charset val="134"/>
    </font>
    <font>
      <sz val="14"/>
      <color indexed="8"/>
      <name val="Times New Roman"/>
      <charset val="204"/>
    </font>
    <font>
      <b/>
      <sz val="20"/>
      <color indexed="8"/>
      <name val="Times New Roman"/>
      <charset val="204"/>
    </font>
    <font>
      <sz val="20"/>
      <color indexed="8"/>
      <name val="Times New Roman"/>
      <charset val="204"/>
    </font>
    <font>
      <b/>
      <sz val="20"/>
      <color indexed="16"/>
      <name val="Times New Roman"/>
      <charset val="204"/>
    </font>
    <font>
      <b/>
      <sz val="18"/>
      <color indexed="8"/>
      <name val="Times New Roman"/>
      <charset val="204"/>
    </font>
    <font>
      <sz val="18"/>
      <color indexed="8"/>
      <name val="Times New Roman"/>
      <charset val="204"/>
    </font>
    <font>
      <sz val="20"/>
      <name val="Times New Roman"/>
      <charset val="204"/>
    </font>
    <font>
      <sz val="20"/>
      <color theme="1"/>
      <name val="Times New Roman"/>
      <charset val="204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  <font>
      <sz val="20"/>
      <color indexed="8"/>
      <name val="Calibri"/>
      <charset val="204"/>
    </font>
    <font>
      <sz val="12"/>
      <color indexed="60"/>
      <name val="Times New Roman"/>
      <charset val="204"/>
    </font>
    <font>
      <sz val="12"/>
      <color indexed="56"/>
      <name val="Times New Roman"/>
      <charset val="204"/>
    </font>
    <font>
      <sz val="16"/>
      <color indexed="8"/>
      <name val="Times New Roman"/>
      <charset val="204"/>
    </font>
    <font>
      <sz val="11"/>
      <color theme="1"/>
      <name val="Calibri"/>
      <charset val="134"/>
      <scheme val="minor"/>
    </font>
    <font>
      <sz val="10"/>
      <name val="Arial Cyr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9" fontId="17" fillId="0" borderId="0" applyFont="0" applyFill="0" applyBorder="0" applyAlignment="0" applyProtection="0"/>
    <xf numFmtId="9" fontId="18" fillId="0" borderId="0" applyFill="0" applyBorder="0" applyAlignment="0" applyProtection="0"/>
  </cellStyleXfs>
  <cellXfs count="75">
    <xf numFmtId="0" fontId="0" fillId="0" borderId="0" xfId="0"/>
    <xf numFmtId="0" fontId="1" fillId="2" borderId="0" xfId="0" applyFont="1" applyFill="1" applyAlignment="1">
      <alignment horizontal="left" indent="15"/>
    </xf>
    <xf numFmtId="0" fontId="2" fillId="2" borderId="0" xfId="0" applyFont="1" applyFill="1" applyAlignment="1">
      <alignment horizontal="left" indent="15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49" fontId="1" fillId="2" borderId="0" xfId="0" applyNumberFormat="1" applyFont="1" applyFill="1"/>
    <xf numFmtId="0" fontId="1" fillId="2" borderId="0" xfId="0" applyFont="1" applyFill="1"/>
    <xf numFmtId="49" fontId="1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top" wrapText="1"/>
    </xf>
    <xf numFmtId="2" fontId="4" fillId="0" borderId="2" xfId="0" applyNumberFormat="1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left" vertical="center" wrapText="1" indent="2"/>
    </xf>
    <xf numFmtId="0" fontId="3" fillId="0" borderId="2" xfId="0" applyFont="1" applyFill="1" applyBorder="1" applyAlignment="1">
      <alignment vertical="top" wrapText="1"/>
    </xf>
    <xf numFmtId="2" fontId="3" fillId="0" borderId="2" xfId="0" applyNumberFormat="1" applyFont="1" applyFill="1" applyBorder="1" applyAlignment="1">
      <alignment vertical="top" wrapText="1"/>
    </xf>
    <xf numFmtId="2" fontId="1" fillId="3" borderId="0" xfId="0" applyNumberFormat="1" applyFont="1" applyFill="1"/>
    <xf numFmtId="0" fontId="7" fillId="0" borderId="2" xfId="0" applyFont="1" applyFill="1" applyBorder="1" applyAlignment="1">
      <alignment horizontal="left" vertical="center" wrapText="1" indent="4"/>
    </xf>
    <xf numFmtId="2" fontId="8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2" fontId="9" fillId="0" borderId="2" xfId="0" applyNumberFormat="1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2" fontId="4" fillId="0" borderId="2" xfId="0" applyNumberFormat="1" applyFont="1" applyFill="1" applyBorder="1" applyAlignment="1">
      <alignment horizontal="right" vertical="top" wrapText="1" indent="2"/>
    </xf>
    <xf numFmtId="0" fontId="8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left" vertical="center" wrapText="1" indent="6"/>
    </xf>
    <xf numFmtId="0" fontId="8" fillId="0" borderId="2" xfId="0" applyFont="1" applyFill="1" applyBorder="1" applyAlignment="1">
      <alignment horizontal="right" vertical="top" wrapText="1"/>
    </xf>
    <xf numFmtId="2" fontId="1" fillId="2" borderId="0" xfId="0" applyNumberFormat="1" applyFont="1" applyFill="1"/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 indent="6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right" vertical="top" wrapText="1"/>
    </xf>
    <xf numFmtId="2" fontId="4" fillId="0" borderId="0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 wrapText="1"/>
    </xf>
    <xf numFmtId="2" fontId="4" fillId="0" borderId="2" xfId="0" applyNumberFormat="1" applyFont="1" applyFill="1" applyBorder="1" applyAlignment="1">
      <alignment horizontal="right" vertical="top" wrapText="1"/>
    </xf>
    <xf numFmtId="2" fontId="8" fillId="0" borderId="2" xfId="0" applyNumberFormat="1" applyFont="1" applyFill="1" applyBorder="1" applyAlignment="1">
      <alignment horizontal="right" vertical="top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1" fillId="0" borderId="0" xfId="0" applyFont="1"/>
    <xf numFmtId="0" fontId="3" fillId="0" borderId="0" xfId="0" applyFont="1" applyAlignment="1">
      <alignment vertical="top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2" fillId="2" borderId="0" xfId="0" applyFont="1" applyFill="1"/>
    <xf numFmtId="0" fontId="6" fillId="0" borderId="0" xfId="0" applyFont="1"/>
    <xf numFmtId="0" fontId="3" fillId="0" borderId="0" xfId="0" applyFont="1"/>
    <xf numFmtId="0" fontId="13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4" fillId="0" borderId="0" xfId="0" applyFont="1" applyAlignment="1">
      <alignment vertical="top" wrapText="1"/>
    </xf>
    <xf numFmtId="0" fontId="10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3"/>
    <cellStyle name="Обычный 3" xfId="4"/>
    <cellStyle name="Процентный 2" xfId="5"/>
    <cellStyle name="Процентный 3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X90"/>
  <sheetViews>
    <sheetView tabSelected="1" view="pageBreakPreview" zoomScale="55" zoomScaleNormal="55" workbookViewId="0"/>
  </sheetViews>
  <sheetFormatPr defaultColWidth="9.140625" defaultRowHeight="18.75"/>
  <cols>
    <col min="1" max="1" width="13" style="5" customWidth="1"/>
    <col min="2" max="2" width="74.42578125" style="6" customWidth="1"/>
    <col min="3" max="7" width="17.42578125" style="6" customWidth="1"/>
    <col min="8" max="8" width="20" style="6" customWidth="1"/>
    <col min="9" max="9" width="19.7109375" style="6" customWidth="1"/>
    <col min="10" max="10" width="13.140625" style="6" customWidth="1"/>
    <col min="11" max="11" width="20.28515625" style="6" customWidth="1"/>
    <col min="12" max="16384" width="9.140625" style="6"/>
  </cols>
  <sheetData>
    <row r="1" spans="1:9" ht="189" customHeight="1">
      <c r="A1" s="7"/>
      <c r="B1" s="8"/>
      <c r="C1" s="9"/>
      <c r="D1" s="9"/>
      <c r="E1" s="9"/>
      <c r="F1" s="64" t="s">
        <v>0</v>
      </c>
      <c r="G1" s="64"/>
      <c r="H1" s="64"/>
      <c r="I1" s="64"/>
    </row>
    <row r="2" spans="1:9">
      <c r="A2" s="7"/>
      <c r="B2" s="10"/>
      <c r="C2" s="9"/>
      <c r="D2" s="9"/>
      <c r="E2" s="9"/>
      <c r="F2" s="11"/>
      <c r="G2" s="11"/>
      <c r="H2" s="11"/>
      <c r="I2" s="11"/>
    </row>
    <row r="3" spans="1:9" s="1" customFormat="1" ht="27.6" customHeight="1">
      <c r="A3" s="65" t="s">
        <v>1</v>
      </c>
      <c r="B3" s="65"/>
      <c r="C3" s="65"/>
      <c r="D3" s="65"/>
      <c r="E3" s="65"/>
      <c r="F3" s="65"/>
      <c r="G3" s="65"/>
      <c r="H3" s="65"/>
      <c r="I3" s="65"/>
    </row>
    <row r="4" spans="1:9" s="1" customFormat="1" ht="31.9" customHeight="1">
      <c r="A4" s="66" t="s">
        <v>2</v>
      </c>
      <c r="B4" s="66"/>
      <c r="C4" s="66"/>
      <c r="D4" s="66"/>
      <c r="E4" s="66"/>
      <c r="F4" s="66"/>
      <c r="G4" s="66"/>
      <c r="H4" s="66"/>
      <c r="I4" s="66"/>
    </row>
    <row r="5" spans="1:9" s="1" customFormat="1" ht="34.9" customHeight="1">
      <c r="A5" s="12"/>
      <c r="B5" s="67" t="s">
        <v>3</v>
      </c>
      <c r="C5" s="67"/>
      <c r="D5" s="67"/>
      <c r="E5" s="67"/>
      <c r="F5" s="67"/>
      <c r="G5" s="67"/>
      <c r="H5" s="67"/>
      <c r="I5" s="12"/>
    </row>
    <row r="6" spans="1:9" s="2" customFormat="1">
      <c r="A6" s="68" t="s">
        <v>4</v>
      </c>
      <c r="B6" s="68"/>
      <c r="C6" s="68"/>
      <c r="D6" s="68"/>
      <c r="E6" s="68"/>
      <c r="F6" s="68"/>
      <c r="G6" s="68"/>
      <c r="H6" s="68"/>
      <c r="I6" s="68"/>
    </row>
    <row r="7" spans="1:9" s="3" customFormat="1" ht="23.45" customHeight="1">
      <c r="A7" s="12"/>
      <c r="B7" s="13" t="s">
        <v>5</v>
      </c>
      <c r="C7" s="14" t="s">
        <v>6</v>
      </c>
      <c r="D7" s="12" t="s">
        <v>7</v>
      </c>
      <c r="E7" s="12"/>
      <c r="F7" s="12"/>
      <c r="G7" s="12"/>
      <c r="H7" s="12"/>
      <c r="I7" s="12"/>
    </row>
    <row r="8" spans="1:9" s="3" customFormat="1" ht="9.75" customHeight="1">
      <c r="A8" s="15"/>
      <c r="B8" s="16"/>
      <c r="C8" s="16"/>
      <c r="D8" s="16"/>
      <c r="E8" s="16"/>
      <c r="F8" s="16"/>
      <c r="G8" s="16"/>
      <c r="H8" s="16"/>
      <c r="I8" s="16"/>
    </row>
    <row r="9" spans="1:9" ht="18.75" customHeight="1">
      <c r="A9" s="74" t="s">
        <v>8</v>
      </c>
      <c r="B9" s="69" t="s">
        <v>9</v>
      </c>
      <c r="C9" s="69" t="s">
        <v>10</v>
      </c>
      <c r="D9" s="69"/>
      <c r="E9" s="69"/>
      <c r="F9" s="69"/>
      <c r="G9" s="69"/>
      <c r="H9" s="69"/>
      <c r="I9" s="69"/>
    </row>
    <row r="10" spans="1:9" ht="22.5">
      <c r="A10" s="74"/>
      <c r="B10" s="69"/>
      <c r="C10" s="69" t="s">
        <v>11</v>
      </c>
      <c r="D10" s="69"/>
      <c r="E10" s="69"/>
      <c r="F10" s="69"/>
      <c r="G10" s="69"/>
      <c r="H10" s="69" t="s">
        <v>12</v>
      </c>
      <c r="I10" s="69" t="s">
        <v>13</v>
      </c>
    </row>
    <row r="11" spans="1:9" ht="72.599999999999994" customHeight="1">
      <c r="A11" s="74"/>
      <c r="B11" s="69"/>
      <c r="C11" s="17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69"/>
      <c r="I11" s="69"/>
    </row>
    <row r="12" spans="1:9" ht="23.25">
      <c r="A12" s="18" t="s">
        <v>19</v>
      </c>
      <c r="B12" s="19" t="s">
        <v>20</v>
      </c>
      <c r="C12" s="19">
        <v>1</v>
      </c>
      <c r="D12" s="19">
        <v>2</v>
      </c>
      <c r="E12" s="19">
        <v>3</v>
      </c>
      <c r="F12" s="19">
        <v>4</v>
      </c>
      <c r="G12" s="19">
        <v>5</v>
      </c>
      <c r="H12" s="19">
        <v>6</v>
      </c>
      <c r="I12" s="19">
        <v>7</v>
      </c>
    </row>
    <row r="13" spans="1:9" ht="26.25">
      <c r="A13" s="18">
        <v>1</v>
      </c>
      <c r="B13" s="20" t="s">
        <v>21</v>
      </c>
      <c r="C13" s="21">
        <v>14448.21</v>
      </c>
      <c r="D13" s="22">
        <v>9959.8649999999998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</row>
    <row r="14" spans="1:9" ht="26.25">
      <c r="A14" s="18" t="s">
        <v>22</v>
      </c>
      <c r="B14" s="23" t="s">
        <v>23</v>
      </c>
      <c r="C14" s="21">
        <v>11321.33</v>
      </c>
      <c r="D14" s="21">
        <v>9222.77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ht="26.25">
      <c r="A15" s="18" t="s">
        <v>24</v>
      </c>
      <c r="B15" s="23" t="s">
        <v>25</v>
      </c>
      <c r="C15" s="21">
        <v>3126.88</v>
      </c>
      <c r="D15" s="21">
        <v>737.1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</row>
    <row r="16" spans="1:9" ht="46.5">
      <c r="A16" s="18" t="s">
        <v>26</v>
      </c>
      <c r="B16" s="23" t="s">
        <v>27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11" ht="46.5">
      <c r="A17" s="18" t="s">
        <v>28</v>
      </c>
      <c r="B17" s="20" t="s">
        <v>29</v>
      </c>
      <c r="C17" s="21">
        <v>734.34</v>
      </c>
      <c r="D17" s="21">
        <v>317.64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</row>
    <row r="18" spans="1:11" ht="26.25">
      <c r="A18" s="18" t="s">
        <v>30</v>
      </c>
      <c r="B18" s="20" t="s">
        <v>31</v>
      </c>
      <c r="C18" s="21">
        <v>97.43</v>
      </c>
      <c r="D18" s="21">
        <v>47.59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11" ht="46.5">
      <c r="A19" s="18" t="s">
        <v>32</v>
      </c>
      <c r="B19" s="20" t="s">
        <v>33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11" ht="93">
      <c r="A20" s="18" t="s">
        <v>34</v>
      </c>
      <c r="B20" s="20" t="s">
        <v>35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11" ht="46.5">
      <c r="A21" s="18" t="s">
        <v>36</v>
      </c>
      <c r="B21" s="20" t="s">
        <v>37</v>
      </c>
      <c r="C21" s="24">
        <v>17483.98</v>
      </c>
      <c r="D21" s="25">
        <v>13524.945</v>
      </c>
      <c r="E21" s="24">
        <v>5166.3</v>
      </c>
      <c r="F21" s="24">
        <v>5911.33</v>
      </c>
      <c r="G21" s="24">
        <v>5200.04</v>
      </c>
      <c r="H21" s="24">
        <v>5429.84</v>
      </c>
      <c r="I21" s="25">
        <v>4994.0788499999999</v>
      </c>
    </row>
    <row r="22" spans="1:11" ht="26.25">
      <c r="A22" s="18" t="s">
        <v>38</v>
      </c>
      <c r="B22" s="23" t="s">
        <v>39</v>
      </c>
      <c r="C22" s="21">
        <v>3867.54</v>
      </c>
      <c r="D22" s="21">
        <v>3930.31</v>
      </c>
      <c r="E22" s="21">
        <v>5166.3</v>
      </c>
      <c r="F22" s="21">
        <v>5911.33</v>
      </c>
      <c r="G22" s="21">
        <v>5200.04</v>
      </c>
      <c r="H22" s="21">
        <v>5429.84</v>
      </c>
      <c r="I22" s="25">
        <v>4994.0788499999999</v>
      </c>
    </row>
    <row r="23" spans="1:11" ht="26.25">
      <c r="A23" s="18" t="s">
        <v>40</v>
      </c>
      <c r="B23" s="20" t="s">
        <v>41</v>
      </c>
      <c r="C23" s="21">
        <v>541.30999999999995</v>
      </c>
      <c r="D23" s="21">
        <v>402.93</v>
      </c>
      <c r="E23" s="21">
        <v>381.75</v>
      </c>
      <c r="F23" s="21">
        <v>400.63</v>
      </c>
      <c r="G23" s="21">
        <v>354.11</v>
      </c>
      <c r="H23" s="21">
        <v>375.43</v>
      </c>
      <c r="I23" s="22">
        <v>345.1</v>
      </c>
    </row>
    <row r="24" spans="1:11" ht="26.25">
      <c r="A24" s="18" t="s">
        <v>42</v>
      </c>
      <c r="B24" s="20" t="s">
        <v>43</v>
      </c>
      <c r="C24" s="21">
        <v>6081.35</v>
      </c>
      <c r="D24" s="21">
        <v>5152.8500000000004</v>
      </c>
      <c r="E24" s="21">
        <v>2500.5</v>
      </c>
      <c r="F24" s="21">
        <v>2816.2</v>
      </c>
      <c r="G24" s="21">
        <v>2202.3000000000002</v>
      </c>
      <c r="H24" s="21">
        <v>1604.73</v>
      </c>
      <c r="I24" s="22">
        <v>1475.66885</v>
      </c>
    </row>
    <row r="25" spans="1:11" ht="46.5">
      <c r="A25" s="18" t="s">
        <v>44</v>
      </c>
      <c r="B25" s="20" t="s">
        <v>45</v>
      </c>
      <c r="C25" s="24">
        <v>10861.32</v>
      </c>
      <c r="D25" s="25">
        <v>7969.165</v>
      </c>
      <c r="E25" s="24">
        <v>2284.0500000000002</v>
      </c>
      <c r="F25" s="24">
        <v>2694.5</v>
      </c>
      <c r="G25" s="24">
        <v>2643.63</v>
      </c>
      <c r="H25" s="24">
        <v>3449.68</v>
      </c>
      <c r="I25" s="24">
        <f>I21-I23-I24</f>
        <v>3173.31</v>
      </c>
    </row>
    <row r="26" spans="1:11" ht="69.75">
      <c r="A26" s="18" t="s">
        <v>46</v>
      </c>
      <c r="B26" s="23" t="s">
        <v>47</v>
      </c>
      <c r="C26" s="21">
        <v>8044.85</v>
      </c>
      <c r="D26" s="21">
        <v>6906.16</v>
      </c>
      <c r="E26" s="21">
        <v>1307.97</v>
      </c>
      <c r="F26" s="21">
        <v>1307.03</v>
      </c>
      <c r="G26" s="21">
        <v>1308.77</v>
      </c>
      <c r="H26" s="21">
        <v>1307.03</v>
      </c>
      <c r="I26" s="21">
        <v>1152.02</v>
      </c>
    </row>
    <row r="27" spans="1:11" s="4" customFormat="1" ht="46.5">
      <c r="A27" s="18" t="s">
        <v>48</v>
      </c>
      <c r="B27" s="23" t="s">
        <v>49</v>
      </c>
      <c r="C27" s="21">
        <v>1061.83</v>
      </c>
      <c r="D27" s="22">
        <v>358.56299999999999</v>
      </c>
      <c r="E27" s="21">
        <v>487.47</v>
      </c>
      <c r="F27" s="21">
        <v>787.24</v>
      </c>
      <c r="G27" s="21">
        <v>748.25</v>
      </c>
      <c r="H27" s="21">
        <v>1388.51</v>
      </c>
      <c r="I27" s="21">
        <v>1137.1400000000001</v>
      </c>
      <c r="J27" s="6"/>
      <c r="K27" s="26">
        <f>I27+I40+I49</f>
        <v>1385.5</v>
      </c>
    </row>
    <row r="28" spans="1:11" ht="26.25">
      <c r="A28" s="18" t="s">
        <v>50</v>
      </c>
      <c r="B28" s="27" t="s">
        <v>51</v>
      </c>
      <c r="C28" s="21">
        <v>417.08</v>
      </c>
      <c r="D28" s="21">
        <v>109.02</v>
      </c>
      <c r="E28" s="28">
        <v>131.48099999999999</v>
      </c>
      <c r="F28" s="29">
        <v>160.58000000000001</v>
      </c>
      <c r="G28" s="29">
        <v>185.66</v>
      </c>
      <c r="H28" s="30">
        <v>344.53</v>
      </c>
      <c r="I28" s="21">
        <v>282.16000000000003</v>
      </c>
    </row>
    <row r="29" spans="1:11" ht="46.5">
      <c r="A29" s="18" t="s">
        <v>52</v>
      </c>
      <c r="B29" s="27" t="s">
        <v>53</v>
      </c>
      <c r="C29" s="21">
        <v>644.75</v>
      </c>
      <c r="D29" s="21">
        <v>249.54</v>
      </c>
      <c r="E29" s="29">
        <v>355.99</v>
      </c>
      <c r="F29" s="29">
        <v>626.66</v>
      </c>
      <c r="G29" s="29">
        <v>562.59</v>
      </c>
      <c r="H29" s="31">
        <v>1043.98</v>
      </c>
      <c r="I29" s="22">
        <v>854.98</v>
      </c>
    </row>
    <row r="30" spans="1:11" ht="69.95" customHeight="1">
      <c r="A30" s="18" t="s">
        <v>54</v>
      </c>
      <c r="B30" s="27" t="s">
        <v>55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</row>
    <row r="31" spans="1:11" ht="69.75">
      <c r="A31" s="18" t="s">
        <v>56</v>
      </c>
      <c r="B31" s="23" t="s">
        <v>57</v>
      </c>
      <c r="C31" s="21">
        <v>41.75</v>
      </c>
      <c r="D31" s="32">
        <v>7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</row>
    <row r="32" spans="1:11" ht="46.5">
      <c r="A32" s="18" t="s">
        <v>58</v>
      </c>
      <c r="B32" s="27" t="s">
        <v>59</v>
      </c>
      <c r="C32" s="33">
        <v>12.22</v>
      </c>
      <c r="D32" s="33">
        <v>1.95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</row>
    <row r="33" spans="1:24" s="4" customFormat="1" ht="26.25">
      <c r="A33" s="18" t="s">
        <v>60</v>
      </c>
      <c r="B33" s="27" t="s">
        <v>61</v>
      </c>
      <c r="C33" s="33">
        <v>12.22</v>
      </c>
      <c r="D33" s="33">
        <v>1.95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6"/>
    </row>
    <row r="34" spans="1:24" ht="93">
      <c r="A34" s="18" t="s">
        <v>62</v>
      </c>
      <c r="B34" s="27" t="s">
        <v>63</v>
      </c>
      <c r="C34" s="33">
        <v>29.53</v>
      </c>
      <c r="D34" s="33">
        <v>5.05</v>
      </c>
      <c r="E34" s="33">
        <v>0</v>
      </c>
      <c r="F34" s="33">
        <v>0</v>
      </c>
      <c r="G34" s="21">
        <v>0</v>
      </c>
      <c r="H34" s="21">
        <v>0</v>
      </c>
      <c r="I34" s="21">
        <v>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s="4" customFormat="1" ht="26.25">
      <c r="A35" s="18" t="s">
        <v>64</v>
      </c>
      <c r="B35" s="27" t="s">
        <v>61</v>
      </c>
      <c r="C35" s="33">
        <v>29.53</v>
      </c>
      <c r="D35" s="33">
        <v>5.05</v>
      </c>
      <c r="E35" s="33">
        <v>0</v>
      </c>
      <c r="F35" s="33">
        <v>0</v>
      </c>
      <c r="G35" s="21">
        <v>0</v>
      </c>
      <c r="H35" s="21">
        <v>0</v>
      </c>
      <c r="I35" s="21">
        <v>0</v>
      </c>
      <c r="J35" s="6"/>
    </row>
    <row r="36" spans="1:24" ht="69.75">
      <c r="A36" s="18" t="s">
        <v>65</v>
      </c>
      <c r="B36" s="27" t="s">
        <v>66</v>
      </c>
      <c r="C36" s="33">
        <v>0</v>
      </c>
      <c r="D36" s="33">
        <v>0</v>
      </c>
      <c r="E36" s="33">
        <v>0</v>
      </c>
      <c r="F36" s="33">
        <v>0</v>
      </c>
      <c r="G36" s="21">
        <v>0</v>
      </c>
      <c r="H36" s="21">
        <v>0</v>
      </c>
      <c r="I36" s="21">
        <v>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26.25">
      <c r="A37" s="18" t="s">
        <v>67</v>
      </c>
      <c r="B37" s="27" t="s">
        <v>61</v>
      </c>
      <c r="C37" s="33">
        <v>0</v>
      </c>
      <c r="D37" s="33">
        <v>0</v>
      </c>
      <c r="E37" s="33">
        <v>0</v>
      </c>
      <c r="F37" s="33">
        <v>0</v>
      </c>
      <c r="G37" s="21">
        <v>0</v>
      </c>
      <c r="H37" s="21">
        <v>0</v>
      </c>
      <c r="I37" s="21">
        <v>0</v>
      </c>
    </row>
    <row r="38" spans="1:24" ht="46.5">
      <c r="A38" s="18" t="s">
        <v>68</v>
      </c>
      <c r="B38" s="23" t="s">
        <v>69</v>
      </c>
      <c r="C38" s="21">
        <v>677.58</v>
      </c>
      <c r="D38" s="22">
        <v>238.76400000000001</v>
      </c>
      <c r="E38" s="21">
        <v>158.6</v>
      </c>
      <c r="F38" s="21">
        <v>162.94</v>
      </c>
      <c r="G38" s="21">
        <v>167.35</v>
      </c>
      <c r="H38" s="21">
        <v>227.85</v>
      </c>
      <c r="I38" s="21">
        <f>I39+I49</f>
        <v>252.55</v>
      </c>
    </row>
    <row r="39" spans="1:24" ht="46.5">
      <c r="A39" s="18" t="s">
        <v>70</v>
      </c>
      <c r="B39" s="27" t="s">
        <v>59</v>
      </c>
      <c r="C39" s="21">
        <v>665.99</v>
      </c>
      <c r="D39" s="21">
        <v>225.22</v>
      </c>
      <c r="E39" s="21">
        <v>150.6</v>
      </c>
      <c r="F39" s="21">
        <v>154.41999999999999</v>
      </c>
      <c r="G39" s="21">
        <v>158.41999999999999</v>
      </c>
      <c r="H39" s="21">
        <v>227.85</v>
      </c>
      <c r="I39" s="21">
        <f>I41+I40</f>
        <v>239.15</v>
      </c>
    </row>
    <row r="40" spans="1:24" ht="26.25">
      <c r="A40" s="18" t="s">
        <v>71</v>
      </c>
      <c r="B40" s="34" t="s">
        <v>72</v>
      </c>
      <c r="C40" s="33">
        <v>656.37</v>
      </c>
      <c r="D40" s="33">
        <v>218.42</v>
      </c>
      <c r="E40" s="33">
        <v>147.94</v>
      </c>
      <c r="F40" s="33">
        <v>151.57</v>
      </c>
      <c r="G40" s="33">
        <v>155.63</v>
      </c>
      <c r="H40" s="22">
        <v>216.48</v>
      </c>
      <c r="I40" s="21">
        <v>234.96</v>
      </c>
    </row>
    <row r="41" spans="1:24" ht="51" customHeight="1">
      <c r="A41" s="18" t="s">
        <v>73</v>
      </c>
      <c r="B41" s="34" t="s">
        <v>74</v>
      </c>
      <c r="C41" s="33">
        <f>C39-C40</f>
        <v>9.6199999999999992</v>
      </c>
      <c r="D41" s="35">
        <v>6.8</v>
      </c>
      <c r="E41" s="35">
        <v>2.66</v>
      </c>
      <c r="F41" s="33">
        <v>2.85</v>
      </c>
      <c r="G41" s="33">
        <f>G39-G40</f>
        <v>2.7899999999999898</v>
      </c>
      <c r="H41" s="21">
        <v>2.85</v>
      </c>
      <c r="I41" s="21">
        <f>I42+I43</f>
        <v>4.1900000000000004</v>
      </c>
    </row>
    <row r="42" spans="1:24" ht="46.5">
      <c r="A42" s="18" t="s">
        <v>75</v>
      </c>
      <c r="B42" s="34" t="s">
        <v>76</v>
      </c>
      <c r="C42" s="33">
        <v>1.34</v>
      </c>
      <c r="D42" s="35">
        <v>0.97</v>
      </c>
      <c r="E42" s="35">
        <v>0.69</v>
      </c>
      <c r="F42" s="33">
        <v>0.55000000000000004</v>
      </c>
      <c r="G42" s="33">
        <v>0.67</v>
      </c>
      <c r="H42" s="21">
        <v>0.55000000000000004</v>
      </c>
      <c r="I42" s="21">
        <v>1.01</v>
      </c>
      <c r="K42" s="6">
        <f>I42+I60</f>
        <v>118.24</v>
      </c>
    </row>
    <row r="43" spans="1:24" ht="46.5">
      <c r="A43" s="18" t="s">
        <v>77</v>
      </c>
      <c r="B43" s="34" t="s">
        <v>78</v>
      </c>
      <c r="C43" s="33">
        <v>8.2799999999999994</v>
      </c>
      <c r="D43" s="35">
        <v>5.83</v>
      </c>
      <c r="E43" s="35">
        <v>1.97</v>
      </c>
      <c r="F43" s="33">
        <v>2.2999999999999998</v>
      </c>
      <c r="G43" s="33">
        <v>2.12</v>
      </c>
      <c r="H43" s="22">
        <v>2.2999999999999998</v>
      </c>
      <c r="I43" s="21">
        <v>3.18</v>
      </c>
      <c r="K43" s="36">
        <f>I43+I61</f>
        <v>517.54999999999995</v>
      </c>
    </row>
    <row r="44" spans="1:24" ht="26.25">
      <c r="A44" s="37"/>
      <c r="B44" s="38"/>
      <c r="C44" s="39"/>
      <c r="D44" s="40">
        <v>2</v>
      </c>
      <c r="E44" s="41"/>
      <c r="F44" s="39"/>
      <c r="G44" s="39"/>
      <c r="H44" s="42"/>
      <c r="I44" s="43" t="s">
        <v>79</v>
      </c>
      <c r="K44" s="36"/>
    </row>
    <row r="45" spans="1:24" ht="26.25">
      <c r="A45" s="37"/>
      <c r="B45" s="38"/>
      <c r="C45" s="39"/>
      <c r="D45" s="41"/>
      <c r="E45" s="41"/>
      <c r="F45" s="39"/>
      <c r="G45" s="39"/>
      <c r="H45" s="42"/>
      <c r="I45" s="44"/>
      <c r="K45" s="36"/>
    </row>
    <row r="46" spans="1:24" ht="22.5">
      <c r="A46" s="74" t="s">
        <v>8</v>
      </c>
      <c r="B46" s="69" t="s">
        <v>9</v>
      </c>
      <c r="C46" s="69" t="s">
        <v>10</v>
      </c>
      <c r="D46" s="69"/>
      <c r="E46" s="69"/>
      <c r="F46" s="69"/>
      <c r="G46" s="69"/>
      <c r="H46" s="69"/>
      <c r="I46" s="69"/>
    </row>
    <row r="47" spans="1:24" ht="22.5">
      <c r="A47" s="74"/>
      <c r="B47" s="69"/>
      <c r="C47" s="69" t="s">
        <v>11</v>
      </c>
      <c r="D47" s="69"/>
      <c r="E47" s="69"/>
      <c r="F47" s="69"/>
      <c r="G47" s="69"/>
      <c r="H47" s="69" t="s">
        <v>12</v>
      </c>
      <c r="I47" s="69" t="s">
        <v>13</v>
      </c>
    </row>
    <row r="48" spans="1:24" ht="67.5">
      <c r="A48" s="74"/>
      <c r="B48" s="69"/>
      <c r="C48" s="17" t="s">
        <v>14</v>
      </c>
      <c r="D48" s="17" t="s">
        <v>15</v>
      </c>
      <c r="E48" s="17" t="s">
        <v>16</v>
      </c>
      <c r="F48" s="17" t="s">
        <v>17</v>
      </c>
      <c r="G48" s="17" t="s">
        <v>18</v>
      </c>
      <c r="H48" s="69"/>
      <c r="I48" s="69"/>
    </row>
    <row r="49" spans="1:9" ht="93">
      <c r="A49" s="18" t="s">
        <v>80</v>
      </c>
      <c r="B49" s="27" t="s">
        <v>63</v>
      </c>
      <c r="C49" s="21">
        <v>0</v>
      </c>
      <c r="D49" s="45">
        <v>13.544</v>
      </c>
      <c r="E49" s="45">
        <v>8</v>
      </c>
      <c r="F49" s="21">
        <v>8.52</v>
      </c>
      <c r="G49" s="21">
        <v>8.93</v>
      </c>
      <c r="H49" s="21">
        <v>8.52</v>
      </c>
      <c r="I49" s="21">
        <v>13.4</v>
      </c>
    </row>
    <row r="50" spans="1:9" ht="26.25">
      <c r="A50" s="18" t="s">
        <v>81</v>
      </c>
      <c r="B50" s="34" t="s">
        <v>82</v>
      </c>
      <c r="C50" s="21">
        <v>0</v>
      </c>
      <c r="D50" s="35">
        <v>13.54</v>
      </c>
      <c r="E50" s="46">
        <v>8</v>
      </c>
      <c r="F50" s="21">
        <v>8.52</v>
      </c>
      <c r="G50" s="21">
        <v>8.93</v>
      </c>
      <c r="H50" s="21">
        <v>8.52</v>
      </c>
      <c r="I50" s="21">
        <v>13.4</v>
      </c>
    </row>
    <row r="51" spans="1:9" ht="50.1" customHeight="1">
      <c r="A51" s="18" t="s">
        <v>83</v>
      </c>
      <c r="B51" s="34" t="s">
        <v>84</v>
      </c>
      <c r="C51" s="21">
        <v>0</v>
      </c>
      <c r="D51" s="35">
        <v>0</v>
      </c>
      <c r="E51" s="35">
        <v>0</v>
      </c>
      <c r="F51" s="21">
        <v>0</v>
      </c>
      <c r="G51" s="21">
        <v>0</v>
      </c>
      <c r="H51" s="21">
        <v>0</v>
      </c>
      <c r="I51" s="21">
        <v>0</v>
      </c>
    </row>
    <row r="52" spans="1:9" ht="46.5">
      <c r="A52" s="18" t="s">
        <v>85</v>
      </c>
      <c r="B52" s="34" t="s">
        <v>76</v>
      </c>
      <c r="C52" s="21">
        <v>0</v>
      </c>
      <c r="D52" s="35">
        <v>0</v>
      </c>
      <c r="E52" s="35">
        <v>0</v>
      </c>
      <c r="F52" s="21">
        <v>0</v>
      </c>
      <c r="G52" s="21">
        <v>0</v>
      </c>
      <c r="H52" s="21">
        <v>0</v>
      </c>
      <c r="I52" s="21">
        <v>0</v>
      </c>
    </row>
    <row r="53" spans="1:9" ht="46.5">
      <c r="A53" s="18" t="s">
        <v>86</v>
      </c>
      <c r="B53" s="34" t="s">
        <v>78</v>
      </c>
      <c r="C53" s="21">
        <v>0</v>
      </c>
      <c r="D53" s="35">
        <v>0</v>
      </c>
      <c r="E53" s="35">
        <v>0</v>
      </c>
      <c r="F53" s="21">
        <v>0</v>
      </c>
      <c r="G53" s="21">
        <v>0</v>
      </c>
      <c r="H53" s="21">
        <v>0</v>
      </c>
      <c r="I53" s="21">
        <v>0</v>
      </c>
    </row>
    <row r="54" spans="1:9" ht="74.45" customHeight="1">
      <c r="A54" s="18" t="s">
        <v>87</v>
      </c>
      <c r="B54" s="27" t="s">
        <v>66</v>
      </c>
      <c r="C54" s="21">
        <v>11.59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</row>
    <row r="55" spans="1:9" ht="20.45" customHeight="1">
      <c r="A55" s="18" t="s">
        <v>88</v>
      </c>
      <c r="B55" s="34" t="s">
        <v>82</v>
      </c>
      <c r="C55" s="21">
        <v>11.59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</row>
    <row r="56" spans="1:9" ht="20.45" customHeight="1">
      <c r="A56" s="18" t="s">
        <v>89</v>
      </c>
      <c r="B56" s="34" t="s">
        <v>78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</row>
    <row r="57" spans="1:9" ht="46.5">
      <c r="A57" s="18" t="s">
        <v>90</v>
      </c>
      <c r="B57" s="23" t="s">
        <v>91</v>
      </c>
      <c r="C57" s="21">
        <v>1035.31</v>
      </c>
      <c r="D57" s="21">
        <v>458.68</v>
      </c>
      <c r="E57" s="21">
        <v>330.01</v>
      </c>
      <c r="F57" s="21">
        <v>437.29</v>
      </c>
      <c r="G57" s="21">
        <v>419.26</v>
      </c>
      <c r="H57" s="21">
        <v>526.29</v>
      </c>
      <c r="I57" s="21">
        <v>631.6</v>
      </c>
    </row>
    <row r="58" spans="1:9" ht="46.5">
      <c r="A58" s="18" t="s">
        <v>92</v>
      </c>
      <c r="B58" s="23" t="s">
        <v>93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</row>
    <row r="59" spans="1:9" ht="69.75">
      <c r="A59" s="18" t="s">
        <v>94</v>
      </c>
      <c r="B59" s="23" t="s">
        <v>95</v>
      </c>
      <c r="C59" s="21">
        <v>1035.31</v>
      </c>
      <c r="D59" s="22">
        <v>458.68400000000003</v>
      </c>
      <c r="E59" s="21">
        <v>330.01</v>
      </c>
      <c r="F59" s="21">
        <v>437.29</v>
      </c>
      <c r="G59" s="21">
        <v>419.26</v>
      </c>
      <c r="H59" s="21">
        <v>526.29</v>
      </c>
      <c r="I59" s="21">
        <v>631.6</v>
      </c>
    </row>
    <row r="60" spans="1:9" ht="26.25">
      <c r="A60" s="18" t="s">
        <v>96</v>
      </c>
      <c r="B60" s="23" t="s">
        <v>76</v>
      </c>
      <c r="C60" s="21">
        <v>243.26</v>
      </c>
      <c r="D60" s="22">
        <v>117.61</v>
      </c>
      <c r="E60" s="21">
        <v>53.61</v>
      </c>
      <c r="F60" s="21">
        <v>73.75</v>
      </c>
      <c r="G60" s="21">
        <v>77.77</v>
      </c>
      <c r="H60" s="21">
        <v>73.75</v>
      </c>
      <c r="I60" s="21">
        <v>117.23</v>
      </c>
    </row>
    <row r="61" spans="1:9" ht="26.25">
      <c r="A61" s="18" t="s">
        <v>97</v>
      </c>
      <c r="B61" s="23" t="s">
        <v>78</v>
      </c>
      <c r="C61" s="21">
        <v>792.05</v>
      </c>
      <c r="D61" s="22">
        <v>341.07</v>
      </c>
      <c r="E61" s="21">
        <v>276.39999999999998</v>
      </c>
      <c r="F61" s="22">
        <v>363.54</v>
      </c>
      <c r="G61" s="21">
        <v>341.49</v>
      </c>
      <c r="H61" s="22">
        <v>452.54</v>
      </c>
      <c r="I61" s="21">
        <v>514.37</v>
      </c>
    </row>
    <row r="62" spans="1:9" ht="69.75">
      <c r="A62" s="18" t="s">
        <v>98</v>
      </c>
      <c r="B62" s="20" t="s">
        <v>99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</row>
    <row r="63" spans="1:9" ht="25.5">
      <c r="A63" s="18" t="s">
        <v>100</v>
      </c>
      <c r="B63" s="20" t="s">
        <v>101</v>
      </c>
      <c r="C63" s="24">
        <f>C59+C38+C31+C27+C26</f>
        <v>10861.32</v>
      </c>
      <c r="D63" s="25">
        <f>D57+D38+D31+D27+D26</f>
        <v>7969.1670000000004</v>
      </c>
      <c r="E63" s="24">
        <f>E57+E38+E31+E27+E26</f>
        <v>2284.0500000000002</v>
      </c>
      <c r="F63" s="24">
        <f>F57+F38+F27+F26</f>
        <v>2694.5</v>
      </c>
      <c r="G63" s="24">
        <f>G57+G38+G27+G26</f>
        <v>2643.63</v>
      </c>
      <c r="H63" s="24">
        <f>H57+H38+H27+H26</f>
        <v>3449.68</v>
      </c>
      <c r="I63" s="24">
        <f>I57+I38+I27+I26</f>
        <v>3173.31</v>
      </c>
    </row>
    <row r="64" spans="1:9" ht="46.5">
      <c r="A64" s="18" t="s">
        <v>102</v>
      </c>
      <c r="B64" s="20" t="s">
        <v>103</v>
      </c>
      <c r="C64" s="24">
        <v>1039.44</v>
      </c>
      <c r="D64" s="24">
        <v>435.38</v>
      </c>
      <c r="E64" s="24">
        <v>343.55</v>
      </c>
      <c r="F64" s="24">
        <v>339.77</v>
      </c>
      <c r="G64" s="24">
        <v>333.73</v>
      </c>
      <c r="H64" s="24">
        <v>476.61</v>
      </c>
      <c r="I64" s="25">
        <f>I66+I65</f>
        <v>415.42</v>
      </c>
    </row>
    <row r="65" spans="1:22" ht="46.5">
      <c r="A65" s="18" t="s">
        <v>104</v>
      </c>
      <c r="B65" s="23" t="s">
        <v>105</v>
      </c>
      <c r="C65" s="21">
        <v>1039.44</v>
      </c>
      <c r="D65" s="21">
        <v>434.99</v>
      </c>
      <c r="E65" s="21">
        <v>343.09</v>
      </c>
      <c r="F65" s="21">
        <v>339.02</v>
      </c>
      <c r="G65" s="21">
        <v>333.04</v>
      </c>
      <c r="H65" s="21">
        <v>475.86</v>
      </c>
      <c r="I65" s="22">
        <v>414.73</v>
      </c>
    </row>
    <row r="66" spans="1:22" ht="46.5">
      <c r="A66" s="18" t="s">
        <v>106</v>
      </c>
      <c r="B66" s="23" t="s">
        <v>107</v>
      </c>
      <c r="C66" s="21">
        <v>0</v>
      </c>
      <c r="D66" s="21">
        <v>0.39</v>
      </c>
      <c r="E66" s="21">
        <v>0.46</v>
      </c>
      <c r="F66" s="21">
        <v>0.75</v>
      </c>
      <c r="G66" s="21">
        <v>0.69</v>
      </c>
      <c r="H66" s="21">
        <v>0.75</v>
      </c>
      <c r="I66" s="21">
        <v>0.69</v>
      </c>
    </row>
    <row r="67" spans="1:22" ht="46.5">
      <c r="A67" s="18" t="s">
        <v>108</v>
      </c>
      <c r="B67" s="20" t="s">
        <v>109</v>
      </c>
      <c r="C67" s="24">
        <v>1029.18</v>
      </c>
      <c r="D67" s="24">
        <v>436.15</v>
      </c>
      <c r="E67" s="24">
        <v>342.41</v>
      </c>
      <c r="F67" s="24">
        <v>338.45</v>
      </c>
      <c r="G67" s="24">
        <v>332.43</v>
      </c>
      <c r="H67" s="24">
        <v>459.25</v>
      </c>
      <c r="I67" s="25">
        <v>399</v>
      </c>
    </row>
    <row r="68" spans="1:22" ht="93">
      <c r="A68" s="18" t="s">
        <v>110</v>
      </c>
      <c r="B68" s="23" t="s">
        <v>111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</row>
    <row r="69" spans="1:22" ht="46.5">
      <c r="A69" s="18" t="s">
        <v>112</v>
      </c>
      <c r="B69" s="23" t="s">
        <v>113</v>
      </c>
      <c r="C69" s="21">
        <v>18.02</v>
      </c>
      <c r="D69" s="21">
        <v>8.19</v>
      </c>
      <c r="E69" s="21">
        <v>5.61</v>
      </c>
      <c r="F69" s="21">
        <v>6.41</v>
      </c>
      <c r="G69" s="21">
        <v>6.54</v>
      </c>
      <c r="H69" s="21">
        <v>12.57</v>
      </c>
      <c r="I69" s="21">
        <v>7.85</v>
      </c>
      <c r="K69" s="6">
        <f>I69+I73</f>
        <v>192.14</v>
      </c>
    </row>
    <row r="70" spans="1:22" ht="69.75">
      <c r="A70" s="18" t="s">
        <v>114</v>
      </c>
      <c r="B70" s="23" t="s">
        <v>57</v>
      </c>
      <c r="C70" s="21">
        <v>41.75</v>
      </c>
      <c r="D70" s="21">
        <v>7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</row>
    <row r="71" spans="1:22" s="4" customFormat="1" ht="26.25">
      <c r="A71" s="18" t="s">
        <v>115</v>
      </c>
      <c r="B71" s="23" t="s">
        <v>61</v>
      </c>
      <c r="C71" s="21">
        <v>41.75</v>
      </c>
      <c r="D71" s="21">
        <v>7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6"/>
    </row>
    <row r="72" spans="1:22" ht="46.5">
      <c r="A72" s="18" t="s">
        <v>116</v>
      </c>
      <c r="B72" s="23" t="s">
        <v>69</v>
      </c>
      <c r="C72" s="21">
        <v>646.91</v>
      </c>
      <c r="D72" s="21">
        <v>229.57</v>
      </c>
      <c r="E72" s="21">
        <v>152.88</v>
      </c>
      <c r="F72" s="21">
        <v>156.69</v>
      </c>
      <c r="G72" s="21">
        <v>156.94</v>
      </c>
      <c r="H72" s="21">
        <v>219.07</v>
      </c>
      <c r="I72" s="33">
        <f>I73+I74+I75</f>
        <v>188.48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s="4" customFormat="1" ht="26.25">
      <c r="A73" s="18" t="s">
        <v>117</v>
      </c>
      <c r="B73" s="23" t="s">
        <v>61</v>
      </c>
      <c r="C73" s="21">
        <v>637.36</v>
      </c>
      <c r="D73" s="29">
        <v>222.79</v>
      </c>
      <c r="E73" s="29">
        <v>150.22</v>
      </c>
      <c r="F73" s="21">
        <v>153.84</v>
      </c>
      <c r="G73" s="21">
        <v>154.15</v>
      </c>
      <c r="H73" s="21">
        <v>216.22</v>
      </c>
      <c r="I73" s="21">
        <v>184.29</v>
      </c>
      <c r="J73" s="6"/>
      <c r="K73" s="4">
        <f>I74+I77</f>
        <v>28.65</v>
      </c>
    </row>
    <row r="74" spans="1:22" s="4" customFormat="1" ht="26.25">
      <c r="A74" s="18" t="s">
        <v>118</v>
      </c>
      <c r="B74" s="23" t="s">
        <v>76</v>
      </c>
      <c r="C74" s="21">
        <v>1.3</v>
      </c>
      <c r="D74" s="35">
        <v>0.97</v>
      </c>
      <c r="E74" s="35">
        <v>0.69</v>
      </c>
      <c r="F74" s="21">
        <v>0.55000000000000004</v>
      </c>
      <c r="G74" s="21">
        <v>0.67</v>
      </c>
      <c r="H74" s="21">
        <v>0.55000000000000004</v>
      </c>
      <c r="I74" s="21">
        <v>1.01</v>
      </c>
      <c r="J74" s="6"/>
      <c r="K74" s="26">
        <f>I75+I78</f>
        <v>178.21</v>
      </c>
    </row>
    <row r="75" spans="1:22" s="4" customFormat="1" ht="26.25">
      <c r="A75" s="18" t="s">
        <v>119</v>
      </c>
      <c r="B75" s="23" t="s">
        <v>78</v>
      </c>
      <c r="C75" s="21">
        <v>8.25</v>
      </c>
      <c r="D75" s="35">
        <v>5.81</v>
      </c>
      <c r="E75" s="35">
        <v>1.97</v>
      </c>
      <c r="F75" s="22">
        <v>2.2999999999999998</v>
      </c>
      <c r="G75" s="21">
        <v>2.12</v>
      </c>
      <c r="H75" s="22">
        <v>2.2999999999999998</v>
      </c>
      <c r="I75" s="21">
        <v>3.18</v>
      </c>
      <c r="J75" s="6"/>
    </row>
    <row r="76" spans="1:22" ht="46.5">
      <c r="A76" s="18" t="s">
        <v>120</v>
      </c>
      <c r="B76" s="23" t="s">
        <v>121</v>
      </c>
      <c r="C76" s="21">
        <v>322.5</v>
      </c>
      <c r="D76" s="21">
        <v>191.38</v>
      </c>
      <c r="E76" s="21">
        <v>183.92</v>
      </c>
      <c r="F76" s="21">
        <v>175.35</v>
      </c>
      <c r="G76" s="21">
        <v>168.95</v>
      </c>
      <c r="H76" s="21">
        <v>227.61</v>
      </c>
      <c r="I76" s="21">
        <v>202.67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26.25">
      <c r="A77" s="18" t="s">
        <v>122</v>
      </c>
      <c r="B77" s="23" t="s">
        <v>123</v>
      </c>
      <c r="C77" s="21">
        <v>114.29</v>
      </c>
      <c r="D77" s="21">
        <v>59.66</v>
      </c>
      <c r="E77" s="21">
        <v>40.92</v>
      </c>
      <c r="F77" s="21">
        <v>26.63</v>
      </c>
      <c r="G77" s="21">
        <v>23.01</v>
      </c>
      <c r="H77" s="21">
        <v>26.63</v>
      </c>
      <c r="I77" s="21">
        <v>27.64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26.25">
      <c r="A78" s="18" t="s">
        <v>124</v>
      </c>
      <c r="B78" s="23" t="s">
        <v>78</v>
      </c>
      <c r="C78" s="21">
        <v>208.21</v>
      </c>
      <c r="D78" s="21">
        <v>131.72</v>
      </c>
      <c r="E78" s="22">
        <v>143</v>
      </c>
      <c r="F78" s="21">
        <v>148.72</v>
      </c>
      <c r="G78" s="21">
        <v>145.94</v>
      </c>
      <c r="H78" s="21">
        <v>200.98</v>
      </c>
      <c r="I78" s="21">
        <v>175.03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69.75">
      <c r="A79" s="18" t="s">
        <v>125</v>
      </c>
      <c r="B79" s="20" t="s">
        <v>126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</row>
    <row r="80" spans="1:22" ht="25.5">
      <c r="A80" s="18" t="s">
        <v>127</v>
      </c>
      <c r="B80" s="20" t="s">
        <v>128</v>
      </c>
      <c r="C80" s="24">
        <f>C76+C72+C70+C69+C68</f>
        <v>1029.18</v>
      </c>
      <c r="D80" s="24">
        <f>D76+D72+D70+D69+D68+0.01</f>
        <v>436.15</v>
      </c>
      <c r="E80" s="24">
        <f>E76+E72+E70+E69+E68</f>
        <v>342.41</v>
      </c>
      <c r="F80" s="24">
        <f>F76+F72+F70+F69+F68</f>
        <v>338.45</v>
      </c>
      <c r="G80" s="24">
        <f>G76+G72+G70+G69+G68</f>
        <v>332.43</v>
      </c>
      <c r="H80" s="24">
        <f>H76+H72+H70+H69+H68</f>
        <v>459.25</v>
      </c>
      <c r="I80" s="25">
        <f>I76+I72+I70+I69+I68</f>
        <v>399</v>
      </c>
    </row>
    <row r="81" spans="1:14">
      <c r="A81" s="47"/>
      <c r="B81" s="48"/>
      <c r="C81" s="49"/>
      <c r="D81" s="49"/>
      <c r="E81" s="49"/>
      <c r="F81" s="49"/>
      <c r="G81" s="49"/>
      <c r="H81" s="49"/>
      <c r="I81" s="49"/>
    </row>
    <row r="82" spans="1:14" ht="57.95" customHeight="1">
      <c r="A82" s="50" t="s">
        <v>129</v>
      </c>
      <c r="B82" s="70" t="s">
        <v>130</v>
      </c>
      <c r="C82" s="70"/>
      <c r="D82" s="71" t="s">
        <v>131</v>
      </c>
      <c r="E82" s="71"/>
      <c r="F82" s="71"/>
      <c r="G82" s="71"/>
      <c r="H82" s="71"/>
      <c r="I82" s="51"/>
      <c r="J82" s="52"/>
      <c r="K82" s="52"/>
      <c r="L82" s="52"/>
      <c r="M82" s="52"/>
      <c r="N82" s="52"/>
    </row>
    <row r="83" spans="1:14" ht="26.25">
      <c r="A83" s="53"/>
      <c r="B83" s="54"/>
      <c r="C83" s="55"/>
      <c r="D83" s="56"/>
      <c r="E83" s="56"/>
      <c r="F83" s="56"/>
      <c r="G83" s="51"/>
      <c r="H83" s="57"/>
      <c r="I83" s="57"/>
      <c r="J83" s="52"/>
      <c r="K83" s="52"/>
      <c r="L83" s="52"/>
      <c r="M83" s="52"/>
      <c r="N83" s="52"/>
    </row>
    <row r="84" spans="1:14" ht="26.25">
      <c r="A84" s="58" t="s">
        <v>132</v>
      </c>
      <c r="B84" s="59" t="s">
        <v>133</v>
      </c>
      <c r="C84" s="51"/>
      <c r="D84" s="71" t="s">
        <v>134</v>
      </c>
      <c r="E84" s="71"/>
      <c r="F84" s="71"/>
      <c r="G84" s="71"/>
      <c r="H84" s="71"/>
      <c r="I84" s="57"/>
      <c r="K84" s="60"/>
      <c r="M84" s="61"/>
      <c r="N84" s="61"/>
    </row>
    <row r="85" spans="1:14" ht="51" customHeight="1">
      <c r="A85" s="58"/>
      <c r="B85" s="59" t="s">
        <v>135</v>
      </c>
      <c r="C85" s="62"/>
      <c r="D85" s="72"/>
      <c r="E85" s="72"/>
      <c r="F85" s="72"/>
      <c r="G85" s="62"/>
      <c r="H85" s="57"/>
      <c r="I85" s="57"/>
      <c r="K85" s="52"/>
      <c r="M85" s="63"/>
      <c r="N85" s="52"/>
    </row>
    <row r="86" spans="1:14" ht="26.25">
      <c r="A86" s="58" t="s">
        <v>136</v>
      </c>
      <c r="B86" s="59" t="s">
        <v>137</v>
      </c>
      <c r="C86" s="57"/>
      <c r="D86" s="71" t="s">
        <v>138</v>
      </c>
      <c r="E86" s="71"/>
      <c r="F86" s="71"/>
      <c r="G86" s="71"/>
      <c r="H86" s="71"/>
      <c r="I86" s="71"/>
    </row>
    <row r="87" spans="1:14" ht="26.25">
      <c r="A87" s="58"/>
      <c r="B87" s="59"/>
      <c r="C87" s="57"/>
      <c r="D87" s="56"/>
      <c r="E87" s="56"/>
      <c r="F87" s="56"/>
      <c r="G87" s="56"/>
      <c r="H87" s="56"/>
      <c r="I87" s="56"/>
    </row>
    <row r="88" spans="1:14" ht="27.6" customHeight="1">
      <c r="E88" s="72" t="s">
        <v>139</v>
      </c>
      <c r="F88" s="72"/>
      <c r="G88" s="72" t="s">
        <v>140</v>
      </c>
      <c r="H88" s="72"/>
      <c r="I88" s="72"/>
    </row>
    <row r="89" spans="1:14" ht="27" customHeight="1">
      <c r="E89" s="73" t="s">
        <v>141</v>
      </c>
      <c r="F89" s="73"/>
      <c r="G89" s="73"/>
      <c r="H89" s="73"/>
      <c r="I89" s="73"/>
    </row>
    <row r="90" spans="1:14" ht="33" hidden="1" customHeight="1"/>
  </sheetData>
  <mergeCells count="25">
    <mergeCell ref="E89:I89"/>
    <mergeCell ref="A9:A11"/>
    <mergeCell ref="A46:A48"/>
    <mergeCell ref="B9:B11"/>
    <mergeCell ref="B46:B48"/>
    <mergeCell ref="H10:H11"/>
    <mergeCell ref="H47:H48"/>
    <mergeCell ref="I10:I11"/>
    <mergeCell ref="I47:I48"/>
    <mergeCell ref="D84:H84"/>
    <mergeCell ref="D85:F85"/>
    <mergeCell ref="D86:I86"/>
    <mergeCell ref="E88:F88"/>
    <mergeCell ref="G88:I88"/>
    <mergeCell ref="C9:I9"/>
    <mergeCell ref="C10:G10"/>
    <mergeCell ref="C46:I46"/>
    <mergeCell ref="C47:G47"/>
    <mergeCell ref="B82:C82"/>
    <mergeCell ref="D82:H82"/>
    <mergeCell ref="F1:I1"/>
    <mergeCell ref="A3:I3"/>
    <mergeCell ref="A4:I4"/>
    <mergeCell ref="B5:H5"/>
    <mergeCell ref="A6:I6"/>
  </mergeCells>
  <printOptions horizontalCentered="1"/>
  <pageMargins left="0.97986111111111096" right="0.389583333333333" top="0.5" bottom="0.72986111111111096" header="0.30972222222222201" footer="0.30972222222222201"/>
  <pageSetup paperSize="9" scale="41" fitToHeight="0" orientation="portrait" r:id="rId1"/>
  <rowBreaks count="1" manualBreakCount="1">
    <brk id="43" max="8" man="1"/>
  </rowBreaks>
  <ignoredErrors>
    <ignoredError sqref="A17:A21 A23:A25 A62:A64 A67 A79:A80" numberStoredAsText="1"/>
    <ignoredError sqref="A28:A30 A36 A39 A49 A54 A32 A3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Річний план</vt:lpstr>
      <vt:lpstr>'Річний план'!Область_печати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2026-08-24T08:54:24Z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72A3CF538C4D4C20BB0A52F2143A8929_12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